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15" windowWidth="15450" windowHeight="10260" firstSheet="1" activeTab="6"/>
  </bookViews>
  <sheets>
    <sheet name="В.Давыдовское СП" sheetId="1" r:id="rId1"/>
    <sheet name="Горское СП" sheetId="2" r:id="rId2"/>
    <sheet name="Гремячинское СП" sheetId="3" r:id="rId3"/>
    <sheet name="Комаровское СП" sheetId="4" r:id="rId4"/>
    <sheet name="Крыловское СП" sheetId="5" r:id="rId5"/>
    <sheet name="Новозалесновское СП" sheetId="6" r:id="rId6"/>
    <sheet name="Осинское городское поселение" sheetId="7" r:id="rId7"/>
    <sheet name="Паклинское СП" sheetId="8" r:id="rId8"/>
    <sheet name="Пальское СП" sheetId="9" r:id="rId9"/>
  </sheets>
  <definedNames>
    <definedName name="APPT" localSheetId="0">'В.Давыдовское СП'!#REF!</definedName>
    <definedName name="FIO" localSheetId="0">'В.Давыдовское СП'!#REF!</definedName>
    <definedName name="SIGN" localSheetId="0">'В.Давыдовское СП'!#REF!</definedName>
  </definedNames>
  <calcPr fullCalcOnLoad="1"/>
</workbook>
</file>

<file path=xl/sharedStrings.xml><?xml version="1.0" encoding="utf-8"?>
<sst xmlns="http://schemas.openxmlformats.org/spreadsheetml/2006/main" count="413" uniqueCount="73">
  <si>
    <t xml:space="preserve">Наименование </t>
  </si>
  <si>
    <t xml:space="preserve">Утверждено на отчетную дату </t>
  </si>
  <si>
    <t>ДОХОДЫ</t>
  </si>
  <si>
    <t>РАСХОДЫ</t>
  </si>
  <si>
    <t>Источники для покрытия дефицита бюджета, в том числе</t>
  </si>
  <si>
    <t>Налог на доходы физических лиц</t>
  </si>
  <si>
    <t>Единый сельскохозяйственный налог</t>
  </si>
  <si>
    <t>Доходы, получаемые в виде арендной платы за земельные участки</t>
  </si>
  <si>
    <t>Доходы от сдачи в аренду имущества</t>
  </si>
  <si>
    <t>Доходы от компенсации затрат государства</t>
  </si>
  <si>
    <t>Доходы от реализации имущества</t>
  </si>
  <si>
    <t>Доходы от продажи земельных участков</t>
  </si>
  <si>
    <t>Кредиты кредитных организаций в валюте РФ</t>
  </si>
  <si>
    <t>Налог на имущество физических лиц</t>
  </si>
  <si>
    <t xml:space="preserve">Земельный налог </t>
  </si>
  <si>
    <t>Отчет об исполнении бюджета Верхнедавыдовского сельского поселения</t>
  </si>
  <si>
    <t>в том числе Дотации</t>
  </si>
  <si>
    <t>Прочие неналоговые доходы</t>
  </si>
  <si>
    <t>Безвозмездные поступления</t>
  </si>
  <si>
    <t>Налоговые и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</si>
  <si>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</si>
  <si>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</si>
  <si>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</si>
  <si>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</si>
  <si>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</si>
  <si>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</si>
  <si>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Социальная политика</t>
  </si>
  <si>
    <t>Физическая культура и спорт</t>
  </si>
  <si>
    <t>ДЕФИЦИТ (ПРОФИЦИТ)</t>
  </si>
  <si>
    <t>Отчет об исполнении бюджета Горского сельского поселения</t>
  </si>
  <si>
    <t>Отчет об исполнении бюджета Гремячинского сельского поселения</t>
  </si>
  <si>
    <t>Отчет об исполнении бюджета Комаровского сельского поселения</t>
  </si>
  <si>
    <t>Отчет об исполнении бюджета Крыловского сельского поселения</t>
  </si>
  <si>
    <t>Отчет об исполнении бюджета Новозалесновского сельского поселения</t>
  </si>
  <si>
    <t>Государственная пошлина</t>
  </si>
  <si>
    <t>Отчет об исполнении бюджета Осинского городского поселения</t>
  </si>
  <si>
    <t>Средства массовой информации</t>
  </si>
  <si>
    <t>Обслуживание муниципального долга</t>
  </si>
  <si>
    <t>Отчет об исполнении бюджета Паклинского сельского поселения</t>
  </si>
  <si>
    <t>Отчет об исполнении бюджета Пальского сельского поселения</t>
  </si>
  <si>
    <t>Единица измерения                                                                                                                                                                     тыс. руб.</t>
  </si>
  <si>
    <t>Единица измерения                                                                                                                                                               тыс. руб.</t>
  </si>
  <si>
    <t>Единица измерения                                                                                                                                                                      тыс. руб.</t>
  </si>
  <si>
    <t>Единица измерения                                                                                                                                                           тыс. руб.</t>
  </si>
  <si>
    <t>Единица измерения                                                                                                                                                          тыс. руб.</t>
  </si>
  <si>
    <t>Единица измерения                                                                                                                                                                  тыс. руб.</t>
  </si>
  <si>
    <t>Единица измерения                                                                                                                                                                    тыс. руб.</t>
  </si>
  <si>
    <t>Транспортный налог с организаций</t>
  </si>
  <si>
    <t>Транспортный налог с физических лиц</t>
  </si>
  <si>
    <t>Штрафы</t>
  </si>
  <si>
    <t>1</t>
  </si>
  <si>
    <t>2</t>
  </si>
  <si>
    <t>3</t>
  </si>
  <si>
    <t>4</t>
  </si>
  <si>
    <t>5</t>
  </si>
  <si>
    <t>6</t>
  </si>
  <si>
    <r>
      <t xml:space="preserve">Отклонение </t>
    </r>
    <r>
      <rPr>
        <sz val="10"/>
        <rFont val="Times New Roman"/>
        <family val="1"/>
      </rPr>
      <t>(4-3)</t>
    </r>
  </si>
  <si>
    <r>
      <t xml:space="preserve">Процент исполнения, % </t>
    </r>
    <r>
      <rPr>
        <sz val="10"/>
        <rFont val="Times New Roman"/>
        <family val="1"/>
      </rPr>
      <t>(4/3*100)</t>
    </r>
  </si>
  <si>
    <t>Единица измерения                                                                                                                                                                             тыс. руб.</t>
  </si>
  <si>
    <t>Доходы от реализации  имущества</t>
  </si>
  <si>
    <t>Задолженность по отмененным налогам</t>
  </si>
  <si>
    <t>Утверждено на 2014  год</t>
  </si>
  <si>
    <t>Факт за  1 квартал 2014  года</t>
  </si>
  <si>
    <t>Утверждено на 2014 год</t>
  </si>
  <si>
    <t>Акцизы на нефтепродукты</t>
  </si>
  <si>
    <t xml:space="preserve"> за 6 месяцев 2014 года</t>
  </si>
  <si>
    <t>Факт за 6 месяцев 2014  года</t>
  </si>
  <si>
    <t>Изменение остатков средств на 01.07.2014</t>
  </si>
  <si>
    <t>Факт за 6 месячев 2014  года</t>
  </si>
  <si>
    <t xml:space="preserve"> за  6 месяцев  2014 года</t>
  </si>
  <si>
    <t>Факт за 6 месяцев  2014  года</t>
  </si>
  <si>
    <t xml:space="preserve"> за 6 месяцев2014 года</t>
  </si>
  <si>
    <t>Факт за 6 месяцев 201 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</si>
</sst>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#,##0.0"/>
    <numFmt numFmtId="167" formatCode="0.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top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5"/>
  <sheetViews>
    <sheetView showGridLines="0" zoomScalePageLayoutView="0" workbookViewId="0" topLeftCell="A1">
      <selection activeCell="D5" sqref="D5"/>
    </sheetView>
  </sheetViews>
  <sheetFormatPr defaultColWidth="9.140625" defaultRowHeight="12.75" customHeight="1"/>
  <cols>
    <col min="1" max="1" width="41.421875" style="0" customWidth="1"/>
    <col min="2" max="2" width="11.140625" style="0" bestFit="1" customWidth="1"/>
    <col min="3" max="3" width="12.00390625" style="0" customWidth="1"/>
    <col min="4" max="4" width="12.8515625" style="0" customWidth="1"/>
    <col min="5" max="6" width="11.421875" style="0" bestFit="1" customWidth="1"/>
  </cols>
  <sheetData>
    <row r="1" spans="1:6" ht="15.75">
      <c r="A1" s="33" t="s">
        <v>15</v>
      </c>
      <c r="B1" s="33"/>
      <c r="C1" s="33"/>
      <c r="D1" s="33"/>
      <c r="E1" s="33"/>
      <c r="F1" s="33"/>
    </row>
    <row r="2" spans="1:6" ht="15.75">
      <c r="A2" s="33" t="s">
        <v>65</v>
      </c>
      <c r="B2" s="33"/>
      <c r="C2" s="33"/>
      <c r="D2" s="33"/>
      <c r="E2" s="33"/>
      <c r="F2" s="33"/>
    </row>
    <row r="3" spans="1:6" ht="12.75" customHeight="1">
      <c r="A3" s="32"/>
      <c r="B3" s="32"/>
      <c r="C3" s="32"/>
      <c r="D3" s="32"/>
      <c r="E3" s="32"/>
      <c r="F3" s="32"/>
    </row>
    <row r="4" spans="1:7" ht="12.75">
      <c r="A4" s="31" t="s">
        <v>58</v>
      </c>
      <c r="B4" s="31"/>
      <c r="C4" s="31"/>
      <c r="D4" s="31"/>
      <c r="E4" s="31"/>
      <c r="F4" s="31"/>
      <c r="G4" s="1"/>
    </row>
    <row r="5" spans="1:6" ht="38.25" customHeight="1">
      <c r="A5" s="2" t="s">
        <v>0</v>
      </c>
      <c r="B5" s="2" t="s">
        <v>63</v>
      </c>
      <c r="C5" s="2" t="s">
        <v>1</v>
      </c>
      <c r="D5" s="2" t="s">
        <v>66</v>
      </c>
      <c r="E5" s="2" t="s">
        <v>56</v>
      </c>
      <c r="F5" s="2" t="s">
        <v>57</v>
      </c>
    </row>
    <row r="6" spans="1:6" ht="12.75">
      <c r="A6" s="24" t="s">
        <v>50</v>
      </c>
      <c r="B6" s="24" t="s">
        <v>51</v>
      </c>
      <c r="C6" s="24" t="s">
        <v>52</v>
      </c>
      <c r="D6" s="24" t="s">
        <v>53</v>
      </c>
      <c r="E6" s="24" t="s">
        <v>54</v>
      </c>
      <c r="F6" s="24" t="s">
        <v>55</v>
      </c>
    </row>
    <row r="7" spans="1:6" ht="15.75">
      <c r="A7" s="13" t="s">
        <v>2</v>
      </c>
      <c r="B7" s="14">
        <f>B8+B21</f>
        <v>6877.299999999999</v>
      </c>
      <c r="C7" s="14">
        <f>C8+C21</f>
        <v>2898.85</v>
      </c>
      <c r="D7" s="14">
        <f>D8+D21</f>
        <v>2799.33</v>
      </c>
      <c r="E7" s="16">
        <f>D7-C7</f>
        <v>-99.51999999999998</v>
      </c>
      <c r="F7" s="15">
        <f>D7/C7*100</f>
        <v>96.56691446608137</v>
      </c>
    </row>
    <row r="8" spans="1:6" ht="12.75">
      <c r="A8" s="6" t="s">
        <v>19</v>
      </c>
      <c r="B8" s="3">
        <f>B9+B11+B12+B13+B14+B15+B16+B17+B19+B20+B18+B10</f>
        <v>1940.1</v>
      </c>
      <c r="C8" s="3">
        <f>C9+C11+C12+C13+C14+C15+C16+C17+C19+C20+C18+C10</f>
        <v>919.3499999999999</v>
      </c>
      <c r="D8" s="3">
        <f>D9+D11+D12+D13+D14+D15+D16+D17+D19+D20+D18+D10</f>
        <v>638.63</v>
      </c>
      <c r="E8" s="3">
        <f>E9+E11+E12+E13+E14+E15+E16+E17+E19+E20</f>
        <v>-41.24</v>
      </c>
      <c r="F8" s="4">
        <f>D8/C8*100</f>
        <v>69.4653831511394</v>
      </c>
    </row>
    <row r="9" spans="1:6" ht="12.75">
      <c r="A9" s="7" t="s">
        <v>5</v>
      </c>
      <c r="B9" s="8">
        <v>191.7</v>
      </c>
      <c r="C9" s="8">
        <v>95</v>
      </c>
      <c r="D9" s="8">
        <v>75.75</v>
      </c>
      <c r="E9" s="8">
        <f aca="true" t="shared" si="0" ref="E9:E22">D9-C9</f>
        <v>-19.25</v>
      </c>
      <c r="F9" s="10">
        <f aca="true" t="shared" si="1" ref="F9:F22">D9/C9*100</f>
        <v>79.73684210526316</v>
      </c>
    </row>
    <row r="10" spans="1:6" ht="12.75">
      <c r="A10" s="7" t="s">
        <v>64</v>
      </c>
      <c r="B10" s="8">
        <v>1391.5</v>
      </c>
      <c r="C10" s="8">
        <v>695.25</v>
      </c>
      <c r="D10" s="8">
        <v>455.77</v>
      </c>
      <c r="E10" s="8">
        <f t="shared" si="0"/>
        <v>-239.48000000000002</v>
      </c>
      <c r="F10" s="10">
        <f t="shared" si="1"/>
        <v>65.55483638978784</v>
      </c>
    </row>
    <row r="11" spans="1:6" ht="12.75">
      <c r="A11" s="7" t="s">
        <v>6</v>
      </c>
      <c r="B11" s="8">
        <v>1</v>
      </c>
      <c r="C11" s="8">
        <v>0.5</v>
      </c>
      <c r="D11" s="8">
        <v>0.84</v>
      </c>
      <c r="E11" s="8">
        <f t="shared" si="0"/>
        <v>0.33999999999999997</v>
      </c>
      <c r="F11" s="10"/>
    </row>
    <row r="12" spans="1:6" ht="12.75">
      <c r="A12" s="7" t="s">
        <v>13</v>
      </c>
      <c r="B12" s="8">
        <v>101</v>
      </c>
      <c r="C12" s="8">
        <v>25.1</v>
      </c>
      <c r="D12" s="8">
        <v>7.96</v>
      </c>
      <c r="E12" s="8">
        <f t="shared" si="0"/>
        <v>-17.14</v>
      </c>
      <c r="F12" s="10">
        <f t="shared" si="1"/>
        <v>31.713147410358566</v>
      </c>
    </row>
    <row r="13" spans="1:6" ht="12.75">
      <c r="A13" s="7" t="s">
        <v>47</v>
      </c>
      <c r="B13" s="8">
        <v>18</v>
      </c>
      <c r="C13" s="8">
        <v>13.7</v>
      </c>
      <c r="D13" s="8">
        <v>9.3</v>
      </c>
      <c r="E13" s="8">
        <f t="shared" si="0"/>
        <v>-4.399999999999999</v>
      </c>
      <c r="F13" s="10">
        <f t="shared" si="1"/>
        <v>67.88321167883213</v>
      </c>
    </row>
    <row r="14" spans="1:6" ht="12.75">
      <c r="A14" s="7" t="s">
        <v>48</v>
      </c>
      <c r="B14" s="8">
        <v>140.5</v>
      </c>
      <c r="C14" s="8">
        <v>36.1</v>
      </c>
      <c r="D14" s="8">
        <v>30.18</v>
      </c>
      <c r="E14" s="8">
        <f t="shared" si="0"/>
        <v>-5.920000000000002</v>
      </c>
      <c r="F14" s="10">
        <f t="shared" si="1"/>
        <v>83.60110803324099</v>
      </c>
    </row>
    <row r="15" spans="1:6" ht="12.75">
      <c r="A15" s="7" t="s">
        <v>14</v>
      </c>
      <c r="B15" s="8">
        <v>71</v>
      </c>
      <c r="C15" s="8">
        <v>46.5</v>
      </c>
      <c r="D15" s="8">
        <v>56.96</v>
      </c>
      <c r="E15" s="8">
        <f t="shared" si="0"/>
        <v>10.46</v>
      </c>
      <c r="F15" s="10">
        <f t="shared" si="1"/>
        <v>122.49462365591397</v>
      </c>
    </row>
    <row r="16" spans="1:6" ht="12.75">
      <c r="A16" s="7" t="s">
        <v>34</v>
      </c>
      <c r="B16" s="8">
        <v>5</v>
      </c>
      <c r="C16" s="8">
        <v>2</v>
      </c>
      <c r="D16" s="8">
        <v>0.8</v>
      </c>
      <c r="E16" s="8">
        <f t="shared" si="0"/>
        <v>-1.2</v>
      </c>
      <c r="F16" s="10">
        <f t="shared" si="1"/>
        <v>40</v>
      </c>
    </row>
    <row r="17" spans="1:6" ht="25.5">
      <c r="A17" s="7" t="s">
        <v>7</v>
      </c>
      <c r="B17" s="8">
        <v>0.4</v>
      </c>
      <c r="C17" s="8">
        <v>0.2</v>
      </c>
      <c r="D17" s="8">
        <v>0.85</v>
      </c>
      <c r="E17" s="8">
        <f t="shared" si="0"/>
        <v>0.6499999999999999</v>
      </c>
      <c r="F17" s="10">
        <f t="shared" si="1"/>
        <v>425</v>
      </c>
    </row>
    <row r="18" spans="1:6" ht="12.75">
      <c r="A18" s="7" t="s">
        <v>10</v>
      </c>
      <c r="B18" s="8">
        <v>0</v>
      </c>
      <c r="C18" s="8">
        <v>0</v>
      </c>
      <c r="D18" s="8">
        <v>0</v>
      </c>
      <c r="E18" s="8">
        <f t="shared" si="0"/>
        <v>0</v>
      </c>
      <c r="F18" s="10"/>
    </row>
    <row r="19" spans="1:6" ht="12.75">
      <c r="A19" s="7" t="s">
        <v>11</v>
      </c>
      <c r="B19" s="8">
        <v>20</v>
      </c>
      <c r="C19" s="8">
        <v>5</v>
      </c>
      <c r="D19" s="8">
        <v>0.22</v>
      </c>
      <c r="E19" s="8">
        <f t="shared" si="0"/>
        <v>-4.78</v>
      </c>
      <c r="F19" s="10">
        <f t="shared" si="1"/>
        <v>4.3999999999999995</v>
      </c>
    </row>
    <row r="20" spans="1:6" ht="12.75">
      <c r="A20" s="7" t="s">
        <v>17</v>
      </c>
      <c r="B20" s="8">
        <v>0</v>
      </c>
      <c r="C20" s="8">
        <v>0</v>
      </c>
      <c r="D20" s="8">
        <v>0</v>
      </c>
      <c r="E20" s="8">
        <f t="shared" si="0"/>
        <v>0</v>
      </c>
      <c r="F20" s="10"/>
    </row>
    <row r="21" spans="1:6" ht="12.75">
      <c r="A21" s="6" t="s">
        <v>18</v>
      </c>
      <c r="B21" s="3">
        <v>4937.2</v>
      </c>
      <c r="C21" s="3">
        <v>1979.5</v>
      </c>
      <c r="D21" s="3">
        <v>2160.7</v>
      </c>
      <c r="E21" s="3">
        <f t="shared" si="0"/>
        <v>181.19999999999982</v>
      </c>
      <c r="F21" s="4">
        <f t="shared" si="1"/>
        <v>109.15382672392018</v>
      </c>
    </row>
    <row r="22" spans="1:6" ht="12.75">
      <c r="A22" s="7" t="s">
        <v>16</v>
      </c>
      <c r="B22" s="8">
        <v>4718.5</v>
      </c>
      <c r="C22" s="8">
        <v>1996.3</v>
      </c>
      <c r="D22" s="8">
        <v>2177.8</v>
      </c>
      <c r="E22" s="8">
        <f t="shared" si="0"/>
        <v>181.50000000000023</v>
      </c>
      <c r="F22" s="10">
        <f t="shared" si="1"/>
        <v>109.09181986675351</v>
      </c>
    </row>
    <row r="23" spans="1:6" ht="15.75">
      <c r="A23" s="13" t="s">
        <v>3</v>
      </c>
      <c r="B23" s="14">
        <f>B24+B25+B26+B27+B28+B29+B30+B31</f>
        <v>6977.700000000001</v>
      </c>
      <c r="C23" s="14">
        <f>C24+C25+C26+C27+C28+C29+C30+C31</f>
        <v>2999.25</v>
      </c>
      <c r="D23" s="14">
        <f>D24+D25+D26+D27+D28+D29+D30+D31</f>
        <v>2115.2999999999997</v>
      </c>
      <c r="E23" s="14">
        <f>E24+E25+E26+E27+E28+E29+E30+E31</f>
        <v>-883.95</v>
      </c>
      <c r="F23" s="15">
        <f>D23/C23*100</f>
        <v>70.52763190797698</v>
      </c>
    </row>
    <row r="24" spans="1:6" ht="12.75">
      <c r="A24" s="21" t="s">
        <v>20</v>
      </c>
      <c r="B24" s="12">
        <v>2132</v>
      </c>
      <c r="C24" s="12">
        <v>1051.75</v>
      </c>
      <c r="D24" s="12">
        <v>634.02</v>
      </c>
      <c r="E24" s="8">
        <f aca="true" t="shared" si="2" ref="E24:E31">D24-C24</f>
        <v>-417.73</v>
      </c>
      <c r="F24" s="10">
        <f aca="true" t="shared" si="3" ref="F24:F31">D24/C24*100</f>
        <v>60.28238649869265</v>
      </c>
    </row>
    <row r="25" spans="1:6" ht="12.75">
      <c r="A25" s="21" t="s">
        <v>21</v>
      </c>
      <c r="B25" s="12">
        <v>62.7</v>
      </c>
      <c r="C25" s="12">
        <v>62.7</v>
      </c>
      <c r="D25" s="12">
        <v>0</v>
      </c>
      <c r="E25" s="8">
        <f t="shared" si="2"/>
        <v>-62.7</v>
      </c>
      <c r="F25" s="10">
        <f t="shared" si="3"/>
        <v>0</v>
      </c>
    </row>
    <row r="26" spans="1:6" ht="25.5">
      <c r="A26" s="21" t="s">
        <v>22</v>
      </c>
      <c r="B26" s="12">
        <v>431.8</v>
      </c>
      <c r="C26" s="12">
        <v>166.4</v>
      </c>
      <c r="D26" s="12">
        <v>88.26</v>
      </c>
      <c r="E26" s="8">
        <f t="shared" si="2"/>
        <v>-78.14</v>
      </c>
      <c r="F26" s="10">
        <f t="shared" si="3"/>
        <v>53.04086538461539</v>
      </c>
    </row>
    <row r="27" spans="1:6" ht="12.75">
      <c r="A27" s="21" t="s">
        <v>23</v>
      </c>
      <c r="B27" s="12">
        <v>1476.3</v>
      </c>
      <c r="C27" s="12">
        <v>422.55</v>
      </c>
      <c r="D27" s="12">
        <v>190</v>
      </c>
      <c r="E27" s="8">
        <f t="shared" si="2"/>
        <v>-232.55</v>
      </c>
      <c r="F27" s="10">
        <f t="shared" si="3"/>
        <v>44.96509288841557</v>
      </c>
    </row>
    <row r="28" spans="1:6" ht="12.75">
      <c r="A28" s="21" t="s">
        <v>24</v>
      </c>
      <c r="B28" s="12">
        <v>745.3</v>
      </c>
      <c r="C28" s="12">
        <v>237.05</v>
      </c>
      <c r="D28" s="12">
        <v>172.28</v>
      </c>
      <c r="E28" s="8">
        <f t="shared" si="2"/>
        <v>-64.77000000000001</v>
      </c>
      <c r="F28" s="10">
        <f t="shared" si="3"/>
        <v>72.67665049567601</v>
      </c>
    </row>
    <row r="29" spans="1:6" ht="12.75" customHeight="1">
      <c r="A29" s="21" t="s">
        <v>25</v>
      </c>
      <c r="B29" s="12">
        <v>2000</v>
      </c>
      <c r="C29" s="12">
        <v>1000</v>
      </c>
      <c r="D29" s="12">
        <v>999.6</v>
      </c>
      <c r="E29" s="8">
        <f t="shared" si="2"/>
        <v>-0.39999999999997726</v>
      </c>
      <c r="F29" s="10">
        <f t="shared" si="3"/>
        <v>99.96000000000001</v>
      </c>
    </row>
    <row r="30" spans="1:6" ht="12.75" customHeight="1">
      <c r="A30" s="21" t="s">
        <v>26</v>
      </c>
      <c r="B30" s="12">
        <v>115.6</v>
      </c>
      <c r="C30" s="12">
        <v>51.8</v>
      </c>
      <c r="D30" s="12">
        <v>31.14</v>
      </c>
      <c r="E30" s="8">
        <f t="shared" si="2"/>
        <v>-20.659999999999997</v>
      </c>
      <c r="F30" s="10">
        <f t="shared" si="3"/>
        <v>60.115830115830114</v>
      </c>
    </row>
    <row r="31" spans="1:6" ht="12.75" customHeight="1">
      <c r="A31" s="21" t="s">
        <v>27</v>
      </c>
      <c r="B31" s="12">
        <v>14</v>
      </c>
      <c r="C31" s="12">
        <v>7</v>
      </c>
      <c r="D31" s="12">
        <v>0</v>
      </c>
      <c r="E31" s="8">
        <f t="shared" si="2"/>
        <v>-7</v>
      </c>
      <c r="F31" s="10">
        <f t="shared" si="3"/>
        <v>0</v>
      </c>
    </row>
    <row r="32" spans="1:6" s="19" customFormat="1" ht="15.75">
      <c r="A32" s="17" t="s">
        <v>28</v>
      </c>
      <c r="B32" s="25">
        <f>B7-B23</f>
        <v>-100.40000000000146</v>
      </c>
      <c r="C32" s="25">
        <f>C7-C23</f>
        <v>-100.40000000000009</v>
      </c>
      <c r="D32" s="25">
        <f>D7-D23</f>
        <v>684.0300000000002</v>
      </c>
      <c r="E32" s="16"/>
      <c r="F32" s="15"/>
    </row>
    <row r="33" spans="1:6" ht="25.5">
      <c r="A33" s="22" t="s">
        <v>4</v>
      </c>
      <c r="B33" s="26">
        <f>B34+B35</f>
        <v>100.4</v>
      </c>
      <c r="C33" s="26">
        <f>C34+C35</f>
        <v>100.4</v>
      </c>
      <c r="D33" s="26">
        <f>D34+D35</f>
        <v>-684.03</v>
      </c>
      <c r="E33" s="3"/>
      <c r="F33" s="4"/>
    </row>
    <row r="34" spans="1:6" ht="12.75" customHeight="1">
      <c r="A34" s="21" t="s">
        <v>12</v>
      </c>
      <c r="B34" s="27">
        <v>0</v>
      </c>
      <c r="C34" s="27">
        <v>0</v>
      </c>
      <c r="D34" s="27">
        <v>0</v>
      </c>
      <c r="E34" s="8"/>
      <c r="F34" s="10"/>
    </row>
    <row r="35" spans="1:6" ht="12.75" customHeight="1">
      <c r="A35" s="21" t="s">
        <v>67</v>
      </c>
      <c r="B35" s="27">
        <v>100.4</v>
      </c>
      <c r="C35" s="27">
        <v>100.4</v>
      </c>
      <c r="D35" s="27">
        <v>-684.03</v>
      </c>
      <c r="E35" s="8"/>
      <c r="F35" s="10"/>
    </row>
  </sheetData>
  <sheetProtection/>
  <mergeCells count="4">
    <mergeCell ref="A4:F4"/>
    <mergeCell ref="A3:F3"/>
    <mergeCell ref="A1:F1"/>
    <mergeCell ref="A2:F2"/>
  </mergeCells>
  <printOptions/>
  <pageMargins left="0.35433070866141736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3">
      <selection activeCell="D37" sqref="D37"/>
    </sheetView>
  </sheetViews>
  <sheetFormatPr defaultColWidth="9.140625" defaultRowHeight="12.75"/>
  <cols>
    <col min="1" max="1" width="41.421875" style="0" customWidth="1"/>
    <col min="2" max="2" width="11.140625" style="0" bestFit="1" customWidth="1"/>
    <col min="3" max="3" width="12.00390625" style="0" customWidth="1"/>
    <col min="4" max="4" width="14.421875" style="0" customWidth="1"/>
    <col min="5" max="6" width="11.421875" style="0" bestFit="1" customWidth="1"/>
  </cols>
  <sheetData>
    <row r="1" spans="1:6" ht="15.75">
      <c r="A1" s="33" t="s">
        <v>29</v>
      </c>
      <c r="B1" s="33"/>
      <c r="C1" s="33"/>
      <c r="D1" s="33"/>
      <c r="E1" s="33"/>
      <c r="F1" s="33"/>
    </row>
    <row r="2" spans="1:6" ht="15.75">
      <c r="A2" s="33" t="s">
        <v>71</v>
      </c>
      <c r="B2" s="33"/>
      <c r="C2" s="33"/>
      <c r="D2" s="33"/>
      <c r="E2" s="33"/>
      <c r="F2" s="33"/>
    </row>
    <row r="3" spans="1:6" ht="12.75" customHeight="1">
      <c r="A3" s="32"/>
      <c r="B3" s="32"/>
      <c r="C3" s="32"/>
      <c r="D3" s="32"/>
      <c r="E3" s="32"/>
      <c r="F3" s="32"/>
    </row>
    <row r="4" spans="1:7" ht="12.75">
      <c r="A4" s="31" t="s">
        <v>40</v>
      </c>
      <c r="B4" s="31"/>
      <c r="C4" s="31"/>
      <c r="D4" s="31"/>
      <c r="E4" s="31"/>
      <c r="F4" s="31"/>
      <c r="G4" s="1"/>
    </row>
    <row r="5" spans="1:6" ht="38.25">
      <c r="A5" s="2" t="s">
        <v>0</v>
      </c>
      <c r="B5" s="2" t="s">
        <v>61</v>
      </c>
      <c r="C5" s="2" t="s">
        <v>1</v>
      </c>
      <c r="D5" s="2" t="s">
        <v>66</v>
      </c>
      <c r="E5" s="2" t="s">
        <v>56</v>
      </c>
      <c r="F5" s="2" t="s">
        <v>57</v>
      </c>
    </row>
    <row r="6" spans="1:6" ht="12.75">
      <c r="A6" s="24" t="s">
        <v>50</v>
      </c>
      <c r="B6" s="24" t="s">
        <v>51</v>
      </c>
      <c r="C6" s="24" t="s">
        <v>52</v>
      </c>
      <c r="D6" s="24" t="s">
        <v>53</v>
      </c>
      <c r="E6" s="24" t="s">
        <v>54</v>
      </c>
      <c r="F6" s="24" t="s">
        <v>55</v>
      </c>
    </row>
    <row r="7" spans="1:6" ht="15.75">
      <c r="A7" s="13" t="s">
        <v>2</v>
      </c>
      <c r="B7" s="14">
        <f>B8+B23</f>
        <v>7870.48</v>
      </c>
      <c r="C7" s="14">
        <f>C8+C23</f>
        <v>4234.76</v>
      </c>
      <c r="D7" s="14">
        <f>D8+D23</f>
        <v>3823.94</v>
      </c>
      <c r="E7" s="16">
        <f>D7-C7</f>
        <v>-410.82000000000016</v>
      </c>
      <c r="F7" s="15">
        <f>D7/C7*100</f>
        <v>90.29885991177777</v>
      </c>
    </row>
    <row r="8" spans="1:6" ht="12.75">
      <c r="A8" s="6" t="s">
        <v>19</v>
      </c>
      <c r="B8" s="3">
        <f>B9+B11+B12+B13+B14+B15+B16+B17+B18+B19+B20+B21+B22+B10</f>
        <v>2433.68</v>
      </c>
      <c r="C8" s="3">
        <f>C9+C11+C12+C13+C14+C15+C16+C17+C18+C19+C20+C21+C22+C10</f>
        <v>1150.11</v>
      </c>
      <c r="D8" s="3">
        <f>D9+D11+D12+D13+D14+D15+D16+D17+D18+D19+D20+D21+D22+D10</f>
        <v>1068.3899999999999</v>
      </c>
      <c r="E8" s="3">
        <f>E9+E11+E12+E13+E14+E15+E16+E17+E18+E19+E20+E21+E22</f>
        <v>-21.910000000000004</v>
      </c>
      <c r="F8" s="4">
        <f>D8/C8*100</f>
        <v>92.8945926911339</v>
      </c>
    </row>
    <row r="9" spans="1:6" ht="12.75">
      <c r="A9" s="7" t="s">
        <v>5</v>
      </c>
      <c r="B9" s="8">
        <v>282</v>
      </c>
      <c r="C9" s="8">
        <v>100</v>
      </c>
      <c r="D9" s="8">
        <v>75.25</v>
      </c>
      <c r="E9" s="8">
        <f aca="true" t="shared" si="0" ref="E9:E24">D9-C9</f>
        <v>-24.75</v>
      </c>
      <c r="F9" s="10">
        <f aca="true" t="shared" si="1" ref="F9:F24">D9/C9*100</f>
        <v>75.25</v>
      </c>
    </row>
    <row r="10" spans="1:6" ht="12.75">
      <c r="A10" s="7" t="s">
        <v>64</v>
      </c>
      <c r="B10" s="8">
        <v>332.6</v>
      </c>
      <c r="C10" s="8">
        <v>166.3</v>
      </c>
      <c r="D10" s="8">
        <v>106.49</v>
      </c>
      <c r="E10" s="8">
        <f t="shared" si="0"/>
        <v>-59.81000000000002</v>
      </c>
      <c r="F10" s="10">
        <f t="shared" si="1"/>
        <v>64.03487672880335</v>
      </c>
    </row>
    <row r="11" spans="1:6" ht="12.75">
      <c r="A11" s="7" t="s">
        <v>6</v>
      </c>
      <c r="B11" s="8">
        <v>12</v>
      </c>
      <c r="C11" s="8">
        <v>6</v>
      </c>
      <c r="D11" s="8">
        <v>0.06</v>
      </c>
      <c r="E11" s="8">
        <f t="shared" si="0"/>
        <v>-5.94</v>
      </c>
      <c r="F11" s="10">
        <f t="shared" si="1"/>
        <v>1</v>
      </c>
    </row>
    <row r="12" spans="1:6" ht="12.75">
      <c r="A12" s="7" t="s">
        <v>13</v>
      </c>
      <c r="B12" s="8">
        <v>128</v>
      </c>
      <c r="C12" s="8">
        <v>6</v>
      </c>
      <c r="D12" s="8">
        <v>18.14</v>
      </c>
      <c r="E12" s="8">
        <f t="shared" si="0"/>
        <v>12.14</v>
      </c>
      <c r="F12" s="10">
        <f t="shared" si="1"/>
        <v>302.33333333333337</v>
      </c>
    </row>
    <row r="13" spans="1:6" ht="12.75">
      <c r="A13" s="7" t="s">
        <v>47</v>
      </c>
      <c r="B13" s="8">
        <v>33.9</v>
      </c>
      <c r="C13" s="8">
        <v>16.95</v>
      </c>
      <c r="D13" s="8">
        <v>2.45</v>
      </c>
      <c r="E13" s="8">
        <f t="shared" si="0"/>
        <v>-14.5</v>
      </c>
      <c r="F13" s="10">
        <f t="shared" si="1"/>
        <v>14.454277286135694</v>
      </c>
    </row>
    <row r="14" spans="1:6" ht="12.75">
      <c r="A14" s="7" t="s">
        <v>48</v>
      </c>
      <c r="B14" s="8">
        <v>138.8</v>
      </c>
      <c r="C14" s="8">
        <v>15</v>
      </c>
      <c r="D14" s="8">
        <v>21.23</v>
      </c>
      <c r="E14" s="8">
        <f t="shared" si="0"/>
        <v>6.23</v>
      </c>
      <c r="F14" s="10">
        <f t="shared" si="1"/>
        <v>141.53333333333333</v>
      </c>
    </row>
    <row r="15" spans="1:6" ht="12.75">
      <c r="A15" s="7" t="s">
        <v>14</v>
      </c>
      <c r="B15" s="8">
        <v>157</v>
      </c>
      <c r="C15" s="8">
        <v>21</v>
      </c>
      <c r="D15" s="8">
        <v>64.64</v>
      </c>
      <c r="E15" s="8">
        <f t="shared" si="0"/>
        <v>43.64</v>
      </c>
      <c r="F15" s="10">
        <f t="shared" si="1"/>
        <v>307.8095238095238</v>
      </c>
    </row>
    <row r="16" spans="1:6" ht="12.75">
      <c r="A16" s="7" t="s">
        <v>34</v>
      </c>
      <c r="B16" s="8">
        <v>6</v>
      </c>
      <c r="C16" s="8">
        <v>3</v>
      </c>
      <c r="D16" s="8">
        <v>6.37</v>
      </c>
      <c r="E16" s="8">
        <f t="shared" si="0"/>
        <v>3.37</v>
      </c>
      <c r="F16" s="10">
        <f t="shared" si="1"/>
        <v>212.33333333333334</v>
      </c>
    </row>
    <row r="17" spans="1:6" ht="25.5">
      <c r="A17" s="7" t="s">
        <v>7</v>
      </c>
      <c r="B17" s="8">
        <v>982.3</v>
      </c>
      <c r="C17" s="8">
        <v>459.63</v>
      </c>
      <c r="D17" s="8">
        <v>413.37</v>
      </c>
      <c r="E17" s="8">
        <f t="shared" si="0"/>
        <v>-46.25999999999999</v>
      </c>
      <c r="F17" s="10">
        <f t="shared" si="1"/>
        <v>89.93538280791071</v>
      </c>
    </row>
    <row r="18" spans="1:6" ht="12.75">
      <c r="A18" s="9" t="s">
        <v>8</v>
      </c>
      <c r="B18" s="8">
        <v>9.7</v>
      </c>
      <c r="C18" s="8">
        <v>4.85</v>
      </c>
      <c r="D18" s="8">
        <v>7.99</v>
      </c>
      <c r="E18" s="8">
        <f>D18-C18</f>
        <v>3.1400000000000006</v>
      </c>
      <c r="F18" s="10">
        <f>D18/C18*100</f>
        <v>164.74226804123714</v>
      </c>
    </row>
    <row r="19" spans="1:6" ht="12.75">
      <c r="A19" s="7" t="s">
        <v>9</v>
      </c>
      <c r="B19" s="8">
        <v>0</v>
      </c>
      <c r="C19" s="8">
        <v>0</v>
      </c>
      <c r="D19" s="8">
        <v>0</v>
      </c>
      <c r="E19" s="8">
        <f>D19-C19</f>
        <v>0</v>
      </c>
      <c r="F19" s="10"/>
    </row>
    <row r="20" spans="1:6" ht="12.75">
      <c r="A20" s="7" t="s">
        <v>10</v>
      </c>
      <c r="B20" s="8">
        <v>0</v>
      </c>
      <c r="C20" s="8">
        <v>0</v>
      </c>
      <c r="D20" s="8">
        <v>0</v>
      </c>
      <c r="E20" s="8">
        <f>D20-C20</f>
        <v>0</v>
      </c>
      <c r="F20" s="10"/>
    </row>
    <row r="21" spans="1:6" ht="12.75">
      <c r="A21" s="7" t="s">
        <v>11</v>
      </c>
      <c r="B21" s="8">
        <v>351.38</v>
      </c>
      <c r="C21" s="8">
        <v>351.38</v>
      </c>
      <c r="D21" s="8">
        <v>352.4</v>
      </c>
      <c r="E21" s="8">
        <f>D21-C21</f>
        <v>1.0199999999999818</v>
      </c>
      <c r="F21" s="10"/>
    </row>
    <row r="22" spans="1:10" ht="12.75">
      <c r="A22" s="7" t="s">
        <v>17</v>
      </c>
      <c r="B22" s="8">
        <v>0</v>
      </c>
      <c r="C22" s="8">
        <v>0</v>
      </c>
      <c r="D22" s="8">
        <v>0</v>
      </c>
      <c r="E22" s="8">
        <f>D22-C22</f>
        <v>0</v>
      </c>
      <c r="F22" s="10"/>
      <c r="H22" s="29"/>
      <c r="I22" s="36"/>
      <c r="J22" s="29"/>
    </row>
    <row r="23" spans="1:10" ht="12.75">
      <c r="A23" s="6" t="s">
        <v>18</v>
      </c>
      <c r="B23" s="3">
        <v>5436.8</v>
      </c>
      <c r="C23" s="3">
        <v>3084.65</v>
      </c>
      <c r="D23" s="3">
        <v>2755.55</v>
      </c>
      <c r="E23" s="3">
        <f t="shared" si="0"/>
        <v>-329.0999999999999</v>
      </c>
      <c r="F23" s="4">
        <f t="shared" si="1"/>
        <v>89.33104241972347</v>
      </c>
      <c r="H23" s="29"/>
      <c r="I23" s="36"/>
      <c r="J23" s="29"/>
    </row>
    <row r="24" spans="1:10" ht="12.75">
      <c r="A24" s="7" t="s">
        <v>16</v>
      </c>
      <c r="B24" s="8">
        <v>3418.7</v>
      </c>
      <c r="C24" s="8">
        <v>1709.35</v>
      </c>
      <c r="D24" s="8">
        <v>1579.25</v>
      </c>
      <c r="E24" s="8">
        <f t="shared" si="0"/>
        <v>-130.0999999999999</v>
      </c>
      <c r="F24" s="10">
        <f t="shared" si="1"/>
        <v>92.38891976482289</v>
      </c>
      <c r="H24" s="29"/>
      <c r="I24" s="36"/>
      <c r="J24" s="29"/>
    </row>
    <row r="25" spans="1:10" ht="15.75">
      <c r="A25" s="13" t="s">
        <v>3</v>
      </c>
      <c r="B25" s="14">
        <f>B26+B27+B28+B29+B30+B31+B32+B33</f>
        <v>12218.289999999999</v>
      </c>
      <c r="C25" s="14">
        <f>C26+C27+C28+C29+C30+C31+C32+C33</f>
        <v>8745.88</v>
      </c>
      <c r="D25" s="14">
        <f>D26+D27+D28+D29+D30+D31+D32+D33</f>
        <v>3215.06</v>
      </c>
      <c r="E25" s="14">
        <f>E26+E27+E28+E29+E30+E31+E32+E33</f>
        <v>-5530.82</v>
      </c>
      <c r="F25" s="15">
        <f>D25/C25*100</f>
        <v>36.76085196686898</v>
      </c>
      <c r="H25" s="29"/>
      <c r="I25" s="36"/>
      <c r="J25" s="29"/>
    </row>
    <row r="26" spans="1:10" ht="12.75">
      <c r="A26" s="21" t="s">
        <v>20</v>
      </c>
      <c r="B26" s="12">
        <v>2111.3</v>
      </c>
      <c r="C26" s="12">
        <v>1141.23</v>
      </c>
      <c r="D26" s="12">
        <v>821.02</v>
      </c>
      <c r="E26" s="20">
        <f aca="true" t="shared" si="2" ref="E26:E33">D26-C26</f>
        <v>-320.21000000000004</v>
      </c>
      <c r="F26" s="10">
        <f aca="true" t="shared" si="3" ref="F26:F33">D26/C26*100</f>
        <v>71.94167696257546</v>
      </c>
      <c r="G26" s="28"/>
      <c r="H26" s="29"/>
      <c r="I26" s="36"/>
      <c r="J26" s="29"/>
    </row>
    <row r="27" spans="1:10" ht="12.75">
      <c r="A27" s="21" t="s">
        <v>21</v>
      </c>
      <c r="B27" s="12">
        <v>62.7</v>
      </c>
      <c r="C27" s="12">
        <v>62.7</v>
      </c>
      <c r="D27" s="12">
        <v>23.73</v>
      </c>
      <c r="E27" s="20">
        <f t="shared" si="2"/>
        <v>-38.97</v>
      </c>
      <c r="F27" s="10">
        <f t="shared" si="3"/>
        <v>37.846889952153106</v>
      </c>
      <c r="G27" s="28"/>
      <c r="H27" s="29"/>
      <c r="I27" s="36"/>
      <c r="J27" s="29"/>
    </row>
    <row r="28" spans="1:10" ht="25.5">
      <c r="A28" s="21" t="s">
        <v>22</v>
      </c>
      <c r="B28" s="12">
        <v>167.6</v>
      </c>
      <c r="C28" s="12">
        <v>88.3</v>
      </c>
      <c r="D28" s="12">
        <v>47.6</v>
      </c>
      <c r="E28" s="20">
        <f t="shared" si="2"/>
        <v>-40.699999999999996</v>
      </c>
      <c r="F28" s="10">
        <f t="shared" si="3"/>
        <v>53.90713476783693</v>
      </c>
      <c r="G28" s="28"/>
      <c r="H28" s="29"/>
      <c r="I28" s="36"/>
      <c r="J28" s="29"/>
    </row>
    <row r="29" spans="1:10" ht="12.75">
      <c r="A29" s="21" t="s">
        <v>23</v>
      </c>
      <c r="B29" s="38">
        <v>724.3</v>
      </c>
      <c r="C29" s="12">
        <v>467.2</v>
      </c>
      <c r="D29" s="12">
        <v>300.83</v>
      </c>
      <c r="E29" s="20">
        <f t="shared" si="2"/>
        <v>-166.37</v>
      </c>
      <c r="F29" s="10">
        <f t="shared" si="3"/>
        <v>64.38998287671232</v>
      </c>
      <c r="H29" s="29"/>
      <c r="I29" s="36"/>
      <c r="J29" s="29"/>
    </row>
    <row r="30" spans="1:10" ht="12.75">
      <c r="A30" s="21" t="s">
        <v>24</v>
      </c>
      <c r="B30" s="12">
        <v>5478.36</v>
      </c>
      <c r="C30" s="12">
        <v>4603.4</v>
      </c>
      <c r="D30" s="12">
        <v>124.82</v>
      </c>
      <c r="E30" s="20">
        <f t="shared" si="2"/>
        <v>-4478.58</v>
      </c>
      <c r="F30" s="10">
        <f t="shared" si="3"/>
        <v>2.711474127818569</v>
      </c>
      <c r="G30" s="28"/>
      <c r="H30" s="30"/>
      <c r="I30" s="30"/>
      <c r="J30" s="29"/>
    </row>
    <row r="31" spans="1:10" ht="12.75" customHeight="1">
      <c r="A31" s="21" t="s">
        <v>25</v>
      </c>
      <c r="B31" s="12">
        <v>3329.04</v>
      </c>
      <c r="C31" s="12">
        <v>2111.56</v>
      </c>
      <c r="D31" s="12">
        <v>1821.56</v>
      </c>
      <c r="E31" s="20">
        <f t="shared" si="2"/>
        <v>-290</v>
      </c>
      <c r="F31" s="10">
        <f t="shared" si="3"/>
        <v>86.26607816022278</v>
      </c>
      <c r="G31" s="28"/>
      <c r="H31" s="29"/>
      <c r="I31" s="36"/>
      <c r="J31" s="29"/>
    </row>
    <row r="32" spans="1:10" ht="12.75" customHeight="1">
      <c r="A32" s="21" t="s">
        <v>26</v>
      </c>
      <c r="B32" s="12">
        <v>309.99</v>
      </c>
      <c r="C32" s="12">
        <v>253.99</v>
      </c>
      <c r="D32" s="12">
        <v>58</v>
      </c>
      <c r="E32" s="20">
        <f t="shared" si="2"/>
        <v>-195.99</v>
      </c>
      <c r="F32" s="10">
        <f t="shared" si="3"/>
        <v>22.835544706484505</v>
      </c>
      <c r="G32" s="28"/>
      <c r="H32" s="29"/>
      <c r="I32" s="36"/>
      <c r="J32" s="29"/>
    </row>
    <row r="33" spans="1:10" ht="12.75" customHeight="1">
      <c r="A33" s="21" t="s">
        <v>27</v>
      </c>
      <c r="B33" s="12">
        <v>35</v>
      </c>
      <c r="C33" s="12">
        <v>17.5</v>
      </c>
      <c r="D33" s="12">
        <v>17.5</v>
      </c>
      <c r="E33" s="20">
        <f t="shared" si="2"/>
        <v>0</v>
      </c>
      <c r="F33" s="10">
        <f t="shared" si="3"/>
        <v>100</v>
      </c>
      <c r="G33" s="28"/>
      <c r="H33" s="29"/>
      <c r="I33" s="36"/>
      <c r="J33" s="29"/>
    </row>
    <row r="34" spans="1:10" s="19" customFormat="1" ht="15.75">
      <c r="A34" s="17" t="s">
        <v>28</v>
      </c>
      <c r="B34" s="25">
        <f>B7-B25</f>
        <v>-4347.8099999999995</v>
      </c>
      <c r="C34" s="25">
        <f>C7-C25</f>
        <v>-4511.119999999999</v>
      </c>
      <c r="D34" s="25">
        <f>D7-D25</f>
        <v>608.8800000000001</v>
      </c>
      <c r="E34" s="16"/>
      <c r="F34" s="15"/>
      <c r="H34" s="34"/>
      <c r="I34" s="37"/>
      <c r="J34" s="35"/>
    </row>
    <row r="35" spans="1:10" ht="25.5">
      <c r="A35" s="22" t="s">
        <v>4</v>
      </c>
      <c r="B35" s="26">
        <f>B36+B37</f>
        <v>4347.81</v>
      </c>
      <c r="C35" s="26">
        <f>C36+C37</f>
        <v>4511.12</v>
      </c>
      <c r="D35" s="26">
        <f>D36+D37</f>
        <v>-608.88</v>
      </c>
      <c r="E35" s="3"/>
      <c r="F35" s="4"/>
      <c r="H35" s="29"/>
      <c r="I35" s="36"/>
      <c r="J35" s="29"/>
    </row>
    <row r="36" spans="1:6" ht="12.75" customHeight="1">
      <c r="A36" s="21" t="s">
        <v>12</v>
      </c>
      <c r="B36" s="27"/>
      <c r="C36" s="27"/>
      <c r="D36" s="27"/>
      <c r="E36" s="8"/>
      <c r="F36" s="10"/>
    </row>
    <row r="37" spans="1:6" ht="12.75" customHeight="1">
      <c r="A37" s="21" t="s">
        <v>67</v>
      </c>
      <c r="B37" s="27">
        <v>4347.81</v>
      </c>
      <c r="C37" s="27">
        <v>4511.12</v>
      </c>
      <c r="D37" s="27">
        <v>-608.88</v>
      </c>
      <c r="E37" s="8"/>
      <c r="F37" s="10"/>
    </row>
  </sheetData>
  <sheetProtection/>
  <mergeCells count="4">
    <mergeCell ref="A1:F1"/>
    <mergeCell ref="A2:F2"/>
    <mergeCell ref="A3:F3"/>
    <mergeCell ref="A4:F4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3">
      <selection activeCell="A3" sqref="A3:F3"/>
    </sheetView>
  </sheetViews>
  <sheetFormatPr defaultColWidth="9.140625" defaultRowHeight="12.75"/>
  <cols>
    <col min="1" max="1" width="41.421875" style="0" customWidth="1"/>
    <col min="2" max="2" width="11.140625" style="0" bestFit="1" customWidth="1"/>
    <col min="3" max="3" width="12.00390625" style="0" customWidth="1"/>
    <col min="4" max="4" width="12.8515625" style="0" customWidth="1"/>
    <col min="5" max="6" width="11.421875" style="0" bestFit="1" customWidth="1"/>
  </cols>
  <sheetData>
    <row r="1" spans="1:6" ht="15.75">
      <c r="A1" s="39" t="s">
        <v>30</v>
      </c>
      <c r="B1" s="39"/>
      <c r="C1" s="39"/>
      <c r="D1" s="39"/>
      <c r="E1" s="39"/>
      <c r="F1" s="39"/>
    </row>
    <row r="2" spans="1:6" ht="15.75">
      <c r="A2" s="33" t="s">
        <v>65</v>
      </c>
      <c r="B2" s="33"/>
      <c r="C2" s="33"/>
      <c r="D2" s="33"/>
      <c r="E2" s="33"/>
      <c r="F2" s="33"/>
    </row>
    <row r="3" spans="1:6" ht="12.75" customHeight="1">
      <c r="A3" s="32"/>
      <c r="B3" s="32"/>
      <c r="C3" s="32"/>
      <c r="D3" s="32"/>
      <c r="E3" s="32"/>
      <c r="F3" s="32"/>
    </row>
    <row r="4" spans="1:7" ht="12.75">
      <c r="A4" s="31" t="s">
        <v>41</v>
      </c>
      <c r="B4" s="31"/>
      <c r="C4" s="31"/>
      <c r="D4" s="31"/>
      <c r="E4" s="31"/>
      <c r="F4" s="31"/>
      <c r="G4" s="1"/>
    </row>
    <row r="5" spans="1:6" ht="38.25">
      <c r="A5" s="2" t="s">
        <v>0</v>
      </c>
      <c r="B5" s="2" t="s">
        <v>61</v>
      </c>
      <c r="C5" s="2" t="s">
        <v>1</v>
      </c>
      <c r="D5" s="2" t="s">
        <v>66</v>
      </c>
      <c r="E5" s="2" t="s">
        <v>56</v>
      </c>
      <c r="F5" s="2" t="s">
        <v>57</v>
      </c>
    </row>
    <row r="6" spans="1:6" ht="12.75">
      <c r="A6" s="24" t="s">
        <v>50</v>
      </c>
      <c r="B6" s="24" t="s">
        <v>51</v>
      </c>
      <c r="C6" s="24" t="s">
        <v>52</v>
      </c>
      <c r="D6" s="24" t="s">
        <v>53</v>
      </c>
      <c r="E6" s="24" t="s">
        <v>54</v>
      </c>
      <c r="F6" s="24" t="s">
        <v>55</v>
      </c>
    </row>
    <row r="7" spans="1:6" ht="15.75">
      <c r="A7" s="13" t="s">
        <v>2</v>
      </c>
      <c r="B7" s="14">
        <f>B8+B23</f>
        <v>11917.1</v>
      </c>
      <c r="C7" s="14">
        <f>C8+C23</f>
        <v>5557.65</v>
      </c>
      <c r="D7" s="14">
        <f>D8+D23</f>
        <v>4801.43</v>
      </c>
      <c r="E7" s="16">
        <f>D7-C7</f>
        <v>-756.2199999999993</v>
      </c>
      <c r="F7" s="15">
        <f>D7/C7*100</f>
        <v>86.39316977499483</v>
      </c>
    </row>
    <row r="8" spans="1:6" ht="12.75">
      <c r="A8" s="6" t="s">
        <v>19</v>
      </c>
      <c r="B8" s="3">
        <f>B9+B11+B12+B13+B14+B15+B16+B17+B18+B19+B21+B22+B10+B20</f>
        <v>5269.1</v>
      </c>
      <c r="C8" s="3">
        <f>C9+C11+C12+C13+C14+C15+C16+C17+C18+C19+C21+C22+C10+C20</f>
        <v>1775.6799999999998</v>
      </c>
      <c r="D8" s="3">
        <f>D9+D11+D12+D13+D14+D15+D16+D17+D18+D19+D21+D22+D10+D20</f>
        <v>1457.47</v>
      </c>
      <c r="E8" s="3">
        <f>E9+E11+E12+E13+E14+E15+E16+E17+E18+E19+E21+E22</f>
        <v>36.149999999999984</v>
      </c>
      <c r="F8" s="4">
        <f>D8/C8*100</f>
        <v>82.0795413588034</v>
      </c>
    </row>
    <row r="9" spans="1:6" ht="12.75">
      <c r="A9" s="7" t="s">
        <v>5</v>
      </c>
      <c r="B9" s="8">
        <v>124.9</v>
      </c>
      <c r="C9" s="8">
        <v>62.45</v>
      </c>
      <c r="D9" s="8">
        <v>64.5</v>
      </c>
      <c r="E9" s="8">
        <f aca="true" t="shared" si="0" ref="E9:E24">D9-C9</f>
        <v>2.049999999999997</v>
      </c>
      <c r="F9" s="10">
        <f aca="true" t="shared" si="1" ref="F9:F24">D9/C9*100</f>
        <v>103.2826261008807</v>
      </c>
    </row>
    <row r="10" spans="1:6" ht="12.75">
      <c r="A10" s="7" t="s">
        <v>64</v>
      </c>
      <c r="B10" s="8">
        <v>2604.2</v>
      </c>
      <c r="C10" s="8">
        <v>1302.1</v>
      </c>
      <c r="D10" s="8">
        <v>947.74</v>
      </c>
      <c r="E10" s="8">
        <f t="shared" si="0"/>
        <v>-354.3599999999999</v>
      </c>
      <c r="F10" s="10">
        <f t="shared" si="1"/>
        <v>72.78550034559558</v>
      </c>
    </row>
    <row r="11" spans="1:6" ht="12.75">
      <c r="A11" s="7" t="s">
        <v>6</v>
      </c>
      <c r="B11" s="8">
        <v>23.7</v>
      </c>
      <c r="C11" s="8">
        <v>6.25</v>
      </c>
      <c r="D11" s="8">
        <v>55.38</v>
      </c>
      <c r="E11" s="8">
        <f t="shared" si="0"/>
        <v>49.13</v>
      </c>
      <c r="F11" s="10"/>
    </row>
    <row r="12" spans="1:6" ht="12.75">
      <c r="A12" s="7" t="s">
        <v>13</v>
      </c>
      <c r="B12" s="8">
        <v>169</v>
      </c>
      <c r="C12" s="8">
        <v>42.25</v>
      </c>
      <c r="D12" s="8">
        <v>21.36</v>
      </c>
      <c r="E12" s="8">
        <f t="shared" si="0"/>
        <v>-20.89</v>
      </c>
      <c r="F12" s="10">
        <f t="shared" si="1"/>
        <v>50.55621301775148</v>
      </c>
    </row>
    <row r="13" spans="1:6" ht="12.75">
      <c r="A13" s="7" t="s">
        <v>47</v>
      </c>
      <c r="B13" s="8">
        <v>3.5</v>
      </c>
      <c r="C13" s="8">
        <v>0.93</v>
      </c>
      <c r="D13" s="8">
        <v>2.83</v>
      </c>
      <c r="E13" s="8">
        <f t="shared" si="0"/>
        <v>1.9</v>
      </c>
      <c r="F13" s="10">
        <f t="shared" si="1"/>
        <v>304.3010752688172</v>
      </c>
    </row>
    <row r="14" spans="1:6" ht="12.75">
      <c r="A14" s="7" t="s">
        <v>48</v>
      </c>
      <c r="B14" s="8">
        <v>343</v>
      </c>
      <c r="C14" s="8">
        <v>85.75</v>
      </c>
      <c r="D14" s="8">
        <v>55.01</v>
      </c>
      <c r="E14" s="8">
        <f t="shared" si="0"/>
        <v>-30.740000000000002</v>
      </c>
      <c r="F14" s="10">
        <f t="shared" si="1"/>
        <v>64.15160349854227</v>
      </c>
    </row>
    <row r="15" spans="1:6" ht="12.75">
      <c r="A15" s="7" t="s">
        <v>14</v>
      </c>
      <c r="B15" s="8">
        <v>183</v>
      </c>
      <c r="C15" s="8">
        <v>91.5</v>
      </c>
      <c r="D15" s="8">
        <v>86.89</v>
      </c>
      <c r="E15" s="8">
        <f t="shared" si="0"/>
        <v>-4.609999999999999</v>
      </c>
      <c r="F15" s="10">
        <f t="shared" si="1"/>
        <v>94.96174863387978</v>
      </c>
    </row>
    <row r="16" spans="1:6" ht="12.75">
      <c r="A16" s="7" t="s">
        <v>34</v>
      </c>
      <c r="B16" s="8">
        <v>16.2</v>
      </c>
      <c r="C16" s="8">
        <v>8.1</v>
      </c>
      <c r="D16" s="8">
        <v>4.1</v>
      </c>
      <c r="E16" s="8">
        <f t="shared" si="0"/>
        <v>-4</v>
      </c>
      <c r="F16" s="10">
        <f t="shared" si="1"/>
        <v>50.617283950617285</v>
      </c>
    </row>
    <row r="17" spans="1:6" ht="25.5">
      <c r="A17" s="7" t="s">
        <v>7</v>
      </c>
      <c r="B17" s="8">
        <v>447.8</v>
      </c>
      <c r="C17" s="8">
        <v>111.95</v>
      </c>
      <c r="D17" s="8">
        <v>195.07</v>
      </c>
      <c r="E17" s="8">
        <f t="shared" si="0"/>
        <v>83.11999999999999</v>
      </c>
      <c r="F17" s="10">
        <f t="shared" si="1"/>
        <v>174.24743188923625</v>
      </c>
    </row>
    <row r="18" spans="1:6" ht="12.75">
      <c r="A18" s="9" t="s">
        <v>8</v>
      </c>
      <c r="B18" s="8">
        <v>3.8</v>
      </c>
      <c r="C18" s="8">
        <v>1.9</v>
      </c>
      <c r="D18" s="8">
        <v>0.95</v>
      </c>
      <c r="E18" s="8">
        <f t="shared" si="0"/>
        <v>-0.95</v>
      </c>
      <c r="F18" s="10">
        <f t="shared" si="1"/>
        <v>50</v>
      </c>
    </row>
    <row r="19" spans="1:6" ht="12.75">
      <c r="A19" s="7" t="s">
        <v>9</v>
      </c>
      <c r="B19" s="8">
        <v>0</v>
      </c>
      <c r="C19" s="8">
        <v>0</v>
      </c>
      <c r="D19" s="8">
        <v>9.04</v>
      </c>
      <c r="E19" s="8">
        <f t="shared" si="0"/>
        <v>9.04</v>
      </c>
      <c r="F19" s="10"/>
    </row>
    <row r="20" spans="1:6" ht="12.75">
      <c r="A20" s="7" t="s">
        <v>10</v>
      </c>
      <c r="B20" s="8">
        <v>1100</v>
      </c>
      <c r="C20" s="8">
        <v>0</v>
      </c>
      <c r="D20" s="8">
        <v>0</v>
      </c>
      <c r="E20" s="8">
        <f t="shared" si="0"/>
        <v>0</v>
      </c>
      <c r="F20" s="10"/>
    </row>
    <row r="21" spans="1:6" ht="12.75">
      <c r="A21" s="7" t="s">
        <v>11</v>
      </c>
      <c r="B21" s="8">
        <v>250</v>
      </c>
      <c r="C21" s="8">
        <v>62.5</v>
      </c>
      <c r="D21" s="8">
        <v>14.6</v>
      </c>
      <c r="E21" s="8">
        <f t="shared" si="0"/>
        <v>-47.9</v>
      </c>
      <c r="F21" s="10">
        <f t="shared" si="1"/>
        <v>23.36</v>
      </c>
    </row>
    <row r="22" spans="1:6" ht="12.75">
      <c r="A22" s="7" t="s">
        <v>17</v>
      </c>
      <c r="B22" s="8">
        <v>0</v>
      </c>
      <c r="C22" s="8">
        <v>0</v>
      </c>
      <c r="D22" s="8">
        <v>0</v>
      </c>
      <c r="E22" s="8">
        <f>D22-C22</f>
        <v>0</v>
      </c>
      <c r="F22" s="10"/>
    </row>
    <row r="23" spans="1:6" ht="12.75">
      <c r="A23" s="6" t="s">
        <v>18</v>
      </c>
      <c r="B23" s="3">
        <v>6648</v>
      </c>
      <c r="C23" s="3">
        <v>3781.97</v>
      </c>
      <c r="D23" s="3">
        <v>3343.96</v>
      </c>
      <c r="E23" s="3">
        <f t="shared" si="0"/>
        <v>-438.00999999999976</v>
      </c>
      <c r="F23" s="10">
        <f t="shared" si="1"/>
        <v>88.41846973931577</v>
      </c>
    </row>
    <row r="24" spans="1:6" ht="12.75">
      <c r="A24" s="7" t="s">
        <v>16</v>
      </c>
      <c r="B24" s="8">
        <v>5424.5</v>
      </c>
      <c r="C24" s="8">
        <v>2712.25</v>
      </c>
      <c r="D24" s="8">
        <v>2505.1</v>
      </c>
      <c r="E24" s="8">
        <f t="shared" si="0"/>
        <v>-207.1500000000001</v>
      </c>
      <c r="F24" s="10">
        <f t="shared" si="1"/>
        <v>92.36242971702461</v>
      </c>
    </row>
    <row r="25" spans="1:6" ht="15.75">
      <c r="A25" s="13" t="s">
        <v>3</v>
      </c>
      <c r="B25" s="14">
        <f>B26+B27+B28+B29+B30+B31+B32+B33</f>
        <v>14006.06</v>
      </c>
      <c r="C25" s="14">
        <f>C26+C27+C28+C29+C30+C31+C32+C33</f>
        <v>7646.62</v>
      </c>
      <c r="D25" s="14">
        <f>D26+D27+D28+D29+D30+D31+D32+D33</f>
        <v>3535.1600000000003</v>
      </c>
      <c r="E25" s="14">
        <f>E26+E27+E28+E29+E30+E31+E32+E33</f>
        <v>-4111.46</v>
      </c>
      <c r="F25" s="15">
        <f>D25/C25*100</f>
        <v>46.231668371123455</v>
      </c>
    </row>
    <row r="26" spans="1:6" ht="12.75">
      <c r="A26" s="21" t="s">
        <v>20</v>
      </c>
      <c r="B26" s="12">
        <v>2782.86</v>
      </c>
      <c r="C26" s="12">
        <v>1537.56</v>
      </c>
      <c r="D26" s="12">
        <v>1106.46</v>
      </c>
      <c r="E26" s="20">
        <f aca="true" t="shared" si="2" ref="E26:E33">D26-C26</f>
        <v>-431.0999999999999</v>
      </c>
      <c r="F26" s="10">
        <f aca="true" t="shared" si="3" ref="F26:F33">D26/C26*100</f>
        <v>71.96206977288692</v>
      </c>
    </row>
    <row r="27" spans="1:6" ht="12.75">
      <c r="A27" s="21" t="s">
        <v>21</v>
      </c>
      <c r="B27" s="12">
        <v>62.7</v>
      </c>
      <c r="C27" s="12">
        <v>62.7</v>
      </c>
      <c r="D27" s="12">
        <v>20.51</v>
      </c>
      <c r="E27" s="20">
        <f t="shared" si="2"/>
        <v>-42.19</v>
      </c>
      <c r="F27" s="10">
        <f t="shared" si="3"/>
        <v>32.71132376395535</v>
      </c>
    </row>
    <row r="28" spans="1:6" ht="25.5">
      <c r="A28" s="21" t="s">
        <v>22</v>
      </c>
      <c r="B28" s="12">
        <v>325</v>
      </c>
      <c r="C28" s="12">
        <v>162.5</v>
      </c>
      <c r="D28" s="12">
        <v>116.41</v>
      </c>
      <c r="E28" s="20">
        <f t="shared" si="2"/>
        <v>-46.09</v>
      </c>
      <c r="F28" s="10">
        <f t="shared" si="3"/>
        <v>71.63692307692308</v>
      </c>
    </row>
    <row r="29" spans="1:6" ht="12.75">
      <c r="A29" s="21" t="s">
        <v>23</v>
      </c>
      <c r="B29" s="12">
        <v>3064.6</v>
      </c>
      <c r="C29" s="12">
        <v>1235.58</v>
      </c>
      <c r="D29" s="12">
        <v>221.97</v>
      </c>
      <c r="E29" s="20">
        <f t="shared" si="2"/>
        <v>-1013.6099999999999</v>
      </c>
      <c r="F29" s="10"/>
    </row>
    <row r="30" spans="1:6" ht="12.75">
      <c r="A30" s="21" t="s">
        <v>24</v>
      </c>
      <c r="B30" s="12">
        <v>4241.9</v>
      </c>
      <c r="C30" s="12">
        <v>2294.83</v>
      </c>
      <c r="D30" s="12">
        <v>429.2</v>
      </c>
      <c r="E30" s="20">
        <f t="shared" si="2"/>
        <v>-1865.6299999999999</v>
      </c>
      <c r="F30" s="10">
        <f t="shared" si="3"/>
        <v>18.702910455240694</v>
      </c>
    </row>
    <row r="31" spans="1:6" ht="12.75" customHeight="1">
      <c r="A31" s="21" t="s">
        <v>25</v>
      </c>
      <c r="B31" s="12">
        <v>3353.9</v>
      </c>
      <c r="C31" s="12">
        <v>2265.9</v>
      </c>
      <c r="D31" s="12">
        <v>1559.3</v>
      </c>
      <c r="E31" s="20">
        <f t="shared" si="2"/>
        <v>-706.6000000000001</v>
      </c>
      <c r="F31" s="10">
        <f t="shared" si="3"/>
        <v>68.8159230327905</v>
      </c>
    </row>
    <row r="32" spans="1:6" ht="12.75" customHeight="1">
      <c r="A32" s="21" t="s">
        <v>26</v>
      </c>
      <c r="B32" s="12">
        <v>151.1</v>
      </c>
      <c r="C32" s="12">
        <v>75.55</v>
      </c>
      <c r="D32" s="12">
        <v>69.31</v>
      </c>
      <c r="E32" s="20">
        <f t="shared" si="2"/>
        <v>-6.239999999999995</v>
      </c>
      <c r="F32" s="10">
        <f t="shared" si="3"/>
        <v>91.74056915949703</v>
      </c>
    </row>
    <row r="33" spans="1:6" ht="12.75" customHeight="1">
      <c r="A33" s="21" t="s">
        <v>27</v>
      </c>
      <c r="B33" s="12">
        <v>24</v>
      </c>
      <c r="C33" s="12">
        <v>12</v>
      </c>
      <c r="D33" s="12">
        <v>12</v>
      </c>
      <c r="E33" s="20">
        <f t="shared" si="2"/>
        <v>0</v>
      </c>
      <c r="F33" s="10">
        <f t="shared" si="3"/>
        <v>100</v>
      </c>
    </row>
    <row r="34" spans="1:6" s="19" customFormat="1" ht="15.75">
      <c r="A34" s="17" t="s">
        <v>28</v>
      </c>
      <c r="B34" s="25">
        <f>B7-B25</f>
        <v>-2088.959999999999</v>
      </c>
      <c r="C34" s="25">
        <f>C7-C25</f>
        <v>-2088.9700000000003</v>
      </c>
      <c r="D34" s="25">
        <f>D7-D25</f>
        <v>1266.27</v>
      </c>
      <c r="E34" s="16"/>
      <c r="F34" s="15"/>
    </row>
    <row r="35" spans="1:6" ht="25.5">
      <c r="A35" s="22" t="s">
        <v>4</v>
      </c>
      <c r="B35" s="26">
        <f>B36+B37</f>
        <v>2088.96</v>
      </c>
      <c r="C35" s="26">
        <f>C36+C37</f>
        <v>2088.97</v>
      </c>
      <c r="D35" s="26">
        <f>D36+D37</f>
        <v>-1266.27</v>
      </c>
      <c r="E35" s="3"/>
      <c r="F35" s="4"/>
    </row>
    <row r="36" spans="1:6" ht="12.75" customHeight="1">
      <c r="A36" s="21" t="s">
        <v>12</v>
      </c>
      <c r="B36" s="27">
        <v>0</v>
      </c>
      <c r="C36" s="27">
        <v>0</v>
      </c>
      <c r="D36" s="27">
        <v>0</v>
      </c>
      <c r="E36" s="8"/>
      <c r="F36" s="10"/>
    </row>
    <row r="37" spans="1:6" ht="12.75" customHeight="1">
      <c r="A37" s="21" t="s">
        <v>67</v>
      </c>
      <c r="B37" s="27">
        <v>2088.96</v>
      </c>
      <c r="C37" s="27">
        <v>2088.97</v>
      </c>
      <c r="D37" s="27">
        <v>-1266.27</v>
      </c>
      <c r="E37" s="8"/>
      <c r="F37" s="10"/>
    </row>
  </sheetData>
  <sheetProtection/>
  <mergeCells count="4">
    <mergeCell ref="A1:F1"/>
    <mergeCell ref="A2:F2"/>
    <mergeCell ref="A3:F3"/>
    <mergeCell ref="A4:F4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3">
      <selection activeCell="D37" sqref="D37"/>
    </sheetView>
  </sheetViews>
  <sheetFormatPr defaultColWidth="9.140625" defaultRowHeight="12.75"/>
  <cols>
    <col min="1" max="1" width="41.421875" style="0" customWidth="1"/>
    <col min="2" max="2" width="11.140625" style="0" bestFit="1" customWidth="1"/>
    <col min="3" max="3" width="12.00390625" style="0" customWidth="1"/>
    <col min="4" max="4" width="12.8515625" style="0" customWidth="1"/>
    <col min="5" max="6" width="11.421875" style="0" bestFit="1" customWidth="1"/>
  </cols>
  <sheetData>
    <row r="1" spans="1:6" ht="15.75">
      <c r="A1" s="33" t="s">
        <v>31</v>
      </c>
      <c r="B1" s="33"/>
      <c r="C1" s="33"/>
      <c r="D1" s="33"/>
      <c r="E1" s="33"/>
      <c r="F1" s="33"/>
    </row>
    <row r="2" spans="1:6" ht="15.75">
      <c r="A2" s="33" t="s">
        <v>65</v>
      </c>
      <c r="B2" s="33"/>
      <c r="C2" s="33"/>
      <c r="D2" s="33"/>
      <c r="E2" s="33"/>
      <c r="F2" s="33"/>
    </row>
    <row r="3" spans="1:6" ht="12.75" customHeight="1">
      <c r="A3" s="32"/>
      <c r="B3" s="32"/>
      <c r="C3" s="32"/>
      <c r="D3" s="32"/>
      <c r="E3" s="32"/>
      <c r="F3" s="32"/>
    </row>
    <row r="4" spans="1:7" ht="12.75">
      <c r="A4" s="31" t="s">
        <v>42</v>
      </c>
      <c r="B4" s="31"/>
      <c r="C4" s="31"/>
      <c r="D4" s="31"/>
      <c r="E4" s="31"/>
      <c r="F4" s="31"/>
      <c r="G4" s="1"/>
    </row>
    <row r="5" spans="1:6" ht="38.25">
      <c r="A5" s="2" t="s">
        <v>0</v>
      </c>
      <c r="B5" s="2" t="s">
        <v>61</v>
      </c>
      <c r="C5" s="2" t="s">
        <v>1</v>
      </c>
      <c r="D5" s="2" t="s">
        <v>66</v>
      </c>
      <c r="E5" s="2" t="s">
        <v>56</v>
      </c>
      <c r="F5" s="2" t="s">
        <v>57</v>
      </c>
    </row>
    <row r="6" spans="1:6" ht="12.75">
      <c r="A6" s="24" t="s">
        <v>50</v>
      </c>
      <c r="B6" s="24" t="s">
        <v>51</v>
      </c>
      <c r="C6" s="24" t="s">
        <v>52</v>
      </c>
      <c r="D6" s="24" t="s">
        <v>53</v>
      </c>
      <c r="E6" s="24" t="s">
        <v>54</v>
      </c>
      <c r="F6" s="24" t="s">
        <v>55</v>
      </c>
    </row>
    <row r="7" spans="1:6" ht="15.75">
      <c r="A7" s="13" t="s">
        <v>2</v>
      </c>
      <c r="B7" s="14">
        <f>B8+B22</f>
        <v>9990.3</v>
      </c>
      <c r="C7" s="14">
        <f>C8+C22</f>
        <v>5551.849999999999</v>
      </c>
      <c r="D7" s="14">
        <f>D8+D22</f>
        <v>5808.349999999999</v>
      </c>
      <c r="E7" s="16">
        <f>D7-C7</f>
        <v>256.5</v>
      </c>
      <c r="F7" s="15">
        <f>D7/C7*100</f>
        <v>104.62008159442348</v>
      </c>
    </row>
    <row r="8" spans="1:6" ht="12.75">
      <c r="A8" s="6" t="s">
        <v>19</v>
      </c>
      <c r="B8" s="3">
        <f>B9+B11+B12+B13+B14+B15+B16+B17+B18+B20+B21+B19+B10</f>
        <v>2909.7</v>
      </c>
      <c r="C8" s="3">
        <f>C9+C11+C12+C13+C14+C15+C16+C17+C18+C20+C21+C19+C10</f>
        <v>1093.2</v>
      </c>
      <c r="D8" s="3">
        <f>D9+D11+D12+D13+D14+D15+D16+D17+D18+D20+D21+D19+D10</f>
        <v>1349.7</v>
      </c>
      <c r="E8" s="3">
        <f>E9+E11+E12+E13+E14+E15+E16+E17+E18+E20+E21</f>
        <v>263.43</v>
      </c>
      <c r="F8" s="4">
        <f>D8/C8*100</f>
        <v>123.46322722283205</v>
      </c>
    </row>
    <row r="9" spans="1:6" ht="12.75">
      <c r="A9" s="7" t="s">
        <v>5</v>
      </c>
      <c r="B9" s="8">
        <v>288.5</v>
      </c>
      <c r="C9" s="8">
        <v>139.1</v>
      </c>
      <c r="D9" s="8">
        <v>134.32</v>
      </c>
      <c r="E9" s="8">
        <f aca="true" t="shared" si="0" ref="E9:E23">D9-C9</f>
        <v>-4.780000000000001</v>
      </c>
      <c r="F9" s="10">
        <f aca="true" t="shared" si="1" ref="F9:F23">D9/C9*100</f>
        <v>96.56362329259525</v>
      </c>
    </row>
    <row r="10" spans="1:6" ht="12.75">
      <c r="A10" s="7" t="s">
        <v>64</v>
      </c>
      <c r="B10" s="8">
        <v>1035.8</v>
      </c>
      <c r="C10" s="8">
        <v>392.6</v>
      </c>
      <c r="D10" s="8">
        <v>376.97</v>
      </c>
      <c r="E10" s="8">
        <f t="shared" si="0"/>
        <v>-15.629999999999995</v>
      </c>
      <c r="F10" s="10">
        <f t="shared" si="1"/>
        <v>96.01884870096791</v>
      </c>
    </row>
    <row r="11" spans="1:6" ht="12.75">
      <c r="A11" s="7" t="s">
        <v>6</v>
      </c>
      <c r="B11" s="8">
        <v>11</v>
      </c>
      <c r="C11" s="8">
        <v>0</v>
      </c>
      <c r="D11" s="8">
        <v>13.8</v>
      </c>
      <c r="E11" s="8">
        <f t="shared" si="0"/>
        <v>13.8</v>
      </c>
      <c r="F11" s="10"/>
    </row>
    <row r="12" spans="1:6" ht="12.75">
      <c r="A12" s="7" t="s">
        <v>13</v>
      </c>
      <c r="B12" s="8">
        <v>79</v>
      </c>
      <c r="C12" s="8">
        <v>8.7</v>
      </c>
      <c r="D12" s="8">
        <v>24.26</v>
      </c>
      <c r="E12" s="8">
        <f t="shared" si="0"/>
        <v>15.560000000000002</v>
      </c>
      <c r="F12" s="10">
        <f t="shared" si="1"/>
        <v>278.8505747126437</v>
      </c>
    </row>
    <row r="13" spans="1:6" ht="12.75">
      <c r="A13" s="7" t="s">
        <v>47</v>
      </c>
      <c r="B13" s="8">
        <v>15</v>
      </c>
      <c r="C13" s="8">
        <v>7.5</v>
      </c>
      <c r="D13" s="8">
        <v>13.14</v>
      </c>
      <c r="E13" s="8">
        <f t="shared" si="0"/>
        <v>5.640000000000001</v>
      </c>
      <c r="F13" s="10">
        <v>0</v>
      </c>
    </row>
    <row r="14" spans="1:6" ht="12.75">
      <c r="A14" s="7" t="s">
        <v>48</v>
      </c>
      <c r="B14" s="8">
        <v>228.5</v>
      </c>
      <c r="C14" s="8">
        <v>14</v>
      </c>
      <c r="D14" s="8">
        <v>51.75</v>
      </c>
      <c r="E14" s="8">
        <f t="shared" si="0"/>
        <v>37.75</v>
      </c>
      <c r="F14" s="10">
        <f t="shared" si="1"/>
        <v>369.64285714285717</v>
      </c>
    </row>
    <row r="15" spans="1:6" ht="12.75">
      <c r="A15" s="7" t="s">
        <v>14</v>
      </c>
      <c r="B15" s="8">
        <v>81</v>
      </c>
      <c r="C15" s="8">
        <v>12</v>
      </c>
      <c r="D15" s="8">
        <v>23.54</v>
      </c>
      <c r="E15" s="8">
        <f t="shared" si="0"/>
        <v>11.54</v>
      </c>
      <c r="F15" s="10">
        <f t="shared" si="1"/>
        <v>196.16666666666666</v>
      </c>
    </row>
    <row r="16" spans="1:6" ht="12.75">
      <c r="A16" s="7" t="s">
        <v>34</v>
      </c>
      <c r="B16" s="8">
        <v>9.5</v>
      </c>
      <c r="C16" s="8">
        <v>3.2</v>
      </c>
      <c r="D16" s="8">
        <v>4.1</v>
      </c>
      <c r="E16" s="8">
        <f t="shared" si="0"/>
        <v>0.8999999999999995</v>
      </c>
      <c r="F16" s="10">
        <f t="shared" si="1"/>
        <v>128.12499999999997</v>
      </c>
    </row>
    <row r="17" spans="1:6" ht="25.5">
      <c r="A17" s="7" t="s">
        <v>7</v>
      </c>
      <c r="B17" s="8">
        <v>1015.2</v>
      </c>
      <c r="C17" s="8">
        <v>428.6</v>
      </c>
      <c r="D17" s="8">
        <v>556.85</v>
      </c>
      <c r="E17" s="8">
        <f t="shared" si="0"/>
        <v>128.25</v>
      </c>
      <c r="F17" s="10">
        <f t="shared" si="1"/>
        <v>129.92300513299114</v>
      </c>
    </row>
    <row r="18" spans="1:6" ht="12.75">
      <c r="A18" s="9" t="s">
        <v>8</v>
      </c>
      <c r="B18" s="8">
        <v>12.2</v>
      </c>
      <c r="C18" s="8">
        <v>3.5</v>
      </c>
      <c r="D18" s="8">
        <v>8.02</v>
      </c>
      <c r="E18" s="8">
        <f>D18-C18</f>
        <v>4.52</v>
      </c>
      <c r="F18" s="10">
        <f>D18/C18*100</f>
        <v>229.14285714285714</v>
      </c>
    </row>
    <row r="19" spans="1:6" ht="12.75">
      <c r="A19" s="9" t="s">
        <v>10</v>
      </c>
      <c r="B19" s="8">
        <v>0</v>
      </c>
      <c r="C19" s="8">
        <v>0</v>
      </c>
      <c r="D19" s="8">
        <v>8.7</v>
      </c>
      <c r="E19" s="8">
        <f>D19-C19</f>
        <v>8.7</v>
      </c>
      <c r="F19" s="10"/>
    </row>
    <row r="20" spans="1:6" ht="12.75">
      <c r="A20" s="7" t="s">
        <v>11</v>
      </c>
      <c r="B20" s="8">
        <v>134</v>
      </c>
      <c r="C20" s="8">
        <v>84</v>
      </c>
      <c r="D20" s="8">
        <v>133.99</v>
      </c>
      <c r="E20" s="8">
        <f>D20-C20</f>
        <v>49.99000000000001</v>
      </c>
      <c r="F20" s="10"/>
    </row>
    <row r="21" spans="1:6" ht="12.75">
      <c r="A21" s="7" t="s">
        <v>17</v>
      </c>
      <c r="B21" s="8">
        <v>0</v>
      </c>
      <c r="C21" s="8">
        <v>0</v>
      </c>
      <c r="D21" s="8">
        <v>0.26</v>
      </c>
      <c r="E21" s="8">
        <f>D21-C21</f>
        <v>0.26</v>
      </c>
      <c r="F21" s="10"/>
    </row>
    <row r="22" spans="1:6" ht="12.75">
      <c r="A22" s="6" t="s">
        <v>18</v>
      </c>
      <c r="B22" s="3">
        <v>7080.6</v>
      </c>
      <c r="C22" s="3">
        <v>4458.65</v>
      </c>
      <c r="D22" s="3">
        <v>4458.65</v>
      </c>
      <c r="E22" s="3">
        <f t="shared" si="0"/>
        <v>0</v>
      </c>
      <c r="F22" s="4">
        <f t="shared" si="1"/>
        <v>100</v>
      </c>
    </row>
    <row r="23" spans="1:6" ht="12.75">
      <c r="A23" s="7" t="s">
        <v>16</v>
      </c>
      <c r="B23" s="8">
        <v>4253.7</v>
      </c>
      <c r="C23" s="8">
        <v>1964.45</v>
      </c>
      <c r="D23" s="8">
        <v>1964.45</v>
      </c>
      <c r="E23" s="8">
        <f t="shared" si="0"/>
        <v>0</v>
      </c>
      <c r="F23" s="10">
        <f t="shared" si="1"/>
        <v>100</v>
      </c>
    </row>
    <row r="24" spans="1:6" ht="15.75">
      <c r="A24" s="13" t="s">
        <v>3</v>
      </c>
      <c r="B24" s="14">
        <f>B25+B26+B27+B28+B29+B30+B31+B32</f>
        <v>10298.1</v>
      </c>
      <c r="C24" s="14">
        <f>C25+C26+C27+C28+C29+C30+C31+C32</f>
        <v>6684.31</v>
      </c>
      <c r="D24" s="14">
        <f>D25+D26+D27+D28+D29+D30+D31+D32</f>
        <v>5654.4400000000005</v>
      </c>
      <c r="E24" s="14">
        <f>E25+E26+E27+E28+E29+E30+E31+E32</f>
        <v>-1029.8699999999997</v>
      </c>
      <c r="F24" s="15">
        <f>D24/C24*100</f>
        <v>84.59272535235499</v>
      </c>
    </row>
    <row r="25" spans="1:6" ht="12.75">
      <c r="A25" s="21" t="s">
        <v>20</v>
      </c>
      <c r="B25" s="12">
        <v>2330.8</v>
      </c>
      <c r="C25" s="12">
        <v>1251.16</v>
      </c>
      <c r="D25" s="12">
        <v>1115.64</v>
      </c>
      <c r="E25" s="20">
        <f aca="true" t="shared" si="2" ref="E25:E32">D25-C25</f>
        <v>-135.51999999999998</v>
      </c>
      <c r="F25" s="10">
        <f aca="true" t="shared" si="3" ref="F25:F32">D25/C25*100</f>
        <v>89.1684516768439</v>
      </c>
    </row>
    <row r="26" spans="1:6" ht="12.75">
      <c r="A26" s="21" t="s">
        <v>21</v>
      </c>
      <c r="B26" s="12">
        <v>62.7</v>
      </c>
      <c r="C26" s="12">
        <v>62.7</v>
      </c>
      <c r="D26" s="12">
        <v>0</v>
      </c>
      <c r="E26" s="20">
        <f t="shared" si="2"/>
        <v>-62.7</v>
      </c>
      <c r="F26" s="10">
        <f t="shared" si="3"/>
        <v>0</v>
      </c>
    </row>
    <row r="27" spans="1:6" ht="25.5">
      <c r="A27" s="21" t="s">
        <v>22</v>
      </c>
      <c r="B27" s="12">
        <v>329</v>
      </c>
      <c r="C27" s="12">
        <v>187.9</v>
      </c>
      <c r="D27" s="12">
        <v>179.07</v>
      </c>
      <c r="E27" s="20">
        <f t="shared" si="2"/>
        <v>-8.830000000000013</v>
      </c>
      <c r="F27" s="10">
        <v>0</v>
      </c>
    </row>
    <row r="28" spans="1:6" ht="12.75">
      <c r="A28" s="21" t="s">
        <v>23</v>
      </c>
      <c r="B28" s="12">
        <v>1127.7</v>
      </c>
      <c r="C28" s="12">
        <v>417.8</v>
      </c>
      <c r="D28" s="12">
        <v>157.56</v>
      </c>
      <c r="E28" s="20">
        <f t="shared" si="2"/>
        <v>-260.24</v>
      </c>
      <c r="F28" s="10">
        <f t="shared" si="3"/>
        <v>37.711823839157496</v>
      </c>
    </row>
    <row r="29" spans="1:6" ht="12.75">
      <c r="A29" s="21" t="s">
        <v>24</v>
      </c>
      <c r="B29" s="12">
        <v>3080.4</v>
      </c>
      <c r="C29" s="12">
        <v>2670.85</v>
      </c>
      <c r="D29" s="12">
        <v>2207.79</v>
      </c>
      <c r="E29" s="20">
        <f t="shared" si="2"/>
        <v>-463.05999999999995</v>
      </c>
      <c r="F29" s="10">
        <f t="shared" si="3"/>
        <v>82.66244828425407</v>
      </c>
    </row>
    <row r="30" spans="1:6" ht="12.75" customHeight="1">
      <c r="A30" s="21" t="s">
        <v>25</v>
      </c>
      <c r="B30" s="12">
        <v>3116.1</v>
      </c>
      <c r="C30" s="12">
        <v>1958.8</v>
      </c>
      <c r="D30" s="12">
        <v>1863.38</v>
      </c>
      <c r="E30" s="20">
        <f t="shared" si="2"/>
        <v>-95.41999999999985</v>
      </c>
      <c r="F30" s="10">
        <f t="shared" si="3"/>
        <v>95.12865019399634</v>
      </c>
    </row>
    <row r="31" spans="1:6" ht="12.75" customHeight="1">
      <c r="A31" s="21" t="s">
        <v>26</v>
      </c>
      <c r="B31" s="12">
        <v>231.4</v>
      </c>
      <c r="C31" s="12">
        <v>119.5</v>
      </c>
      <c r="D31" s="12">
        <v>117.99</v>
      </c>
      <c r="E31" s="20">
        <f t="shared" si="2"/>
        <v>-1.5100000000000051</v>
      </c>
      <c r="F31" s="10">
        <f t="shared" si="3"/>
        <v>98.73640167364016</v>
      </c>
    </row>
    <row r="32" spans="1:6" ht="12.75" customHeight="1">
      <c r="A32" s="21" t="s">
        <v>27</v>
      </c>
      <c r="B32" s="12">
        <v>20</v>
      </c>
      <c r="C32" s="12">
        <v>15.6</v>
      </c>
      <c r="D32" s="12">
        <v>13.01</v>
      </c>
      <c r="E32" s="20">
        <f t="shared" si="2"/>
        <v>-2.59</v>
      </c>
      <c r="F32" s="10">
        <f t="shared" si="3"/>
        <v>83.3974358974359</v>
      </c>
    </row>
    <row r="33" spans="1:6" s="19" customFormat="1" ht="15.75">
      <c r="A33" s="17" t="s">
        <v>28</v>
      </c>
      <c r="B33" s="18">
        <f>B7-B24</f>
        <v>-307.8000000000011</v>
      </c>
      <c r="C33" s="18">
        <f>C7-C24</f>
        <v>-1132.460000000001</v>
      </c>
      <c r="D33" s="18">
        <f>D7-D24</f>
        <v>153.90999999999894</v>
      </c>
      <c r="E33" s="16"/>
      <c r="F33" s="15"/>
    </row>
    <row r="34" spans="1:6" ht="25.5">
      <c r="A34" s="22" t="s">
        <v>4</v>
      </c>
      <c r="B34" s="5">
        <f>B35+B36</f>
        <v>307.8</v>
      </c>
      <c r="C34" s="5">
        <f>C35+C36</f>
        <v>1132.46</v>
      </c>
      <c r="D34" s="5">
        <f>D35+D36</f>
        <v>-153.91</v>
      </c>
      <c r="E34" s="3"/>
      <c r="F34" s="4"/>
    </row>
    <row r="35" spans="1:6" ht="12.75" customHeight="1">
      <c r="A35" s="21" t="s">
        <v>12</v>
      </c>
      <c r="B35" s="11">
        <v>0</v>
      </c>
      <c r="C35" s="11">
        <v>0</v>
      </c>
      <c r="D35" s="11">
        <v>0</v>
      </c>
      <c r="E35" s="8"/>
      <c r="F35" s="10"/>
    </row>
    <row r="36" spans="1:6" ht="12.75" customHeight="1">
      <c r="A36" s="21" t="s">
        <v>67</v>
      </c>
      <c r="B36" s="11">
        <v>307.8</v>
      </c>
      <c r="C36" s="11">
        <v>1132.46</v>
      </c>
      <c r="D36" s="11">
        <v>-153.91</v>
      </c>
      <c r="E36" s="8"/>
      <c r="F36" s="10"/>
    </row>
  </sheetData>
  <sheetProtection/>
  <mergeCells count="4">
    <mergeCell ref="A1:F1"/>
    <mergeCell ref="A2:F2"/>
    <mergeCell ref="A3:F3"/>
    <mergeCell ref="A4:F4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3">
      <selection activeCell="D10" sqref="D9:D10"/>
    </sheetView>
  </sheetViews>
  <sheetFormatPr defaultColWidth="9.140625" defaultRowHeight="12.75"/>
  <cols>
    <col min="1" max="1" width="41.421875" style="0" customWidth="1"/>
    <col min="2" max="2" width="11.140625" style="0" bestFit="1" customWidth="1"/>
    <col min="3" max="3" width="12.00390625" style="0" customWidth="1"/>
    <col min="4" max="4" width="12.8515625" style="0" customWidth="1"/>
    <col min="5" max="6" width="11.421875" style="0" bestFit="1" customWidth="1"/>
  </cols>
  <sheetData>
    <row r="1" spans="1:6" ht="15.75">
      <c r="A1" s="33" t="s">
        <v>32</v>
      </c>
      <c r="B1" s="33"/>
      <c r="C1" s="33"/>
      <c r="D1" s="33"/>
      <c r="E1" s="33"/>
      <c r="F1" s="33"/>
    </row>
    <row r="2" spans="1:6" ht="15.75">
      <c r="A2" s="33" t="s">
        <v>65</v>
      </c>
      <c r="B2" s="33"/>
      <c r="C2" s="33"/>
      <c r="D2" s="33"/>
      <c r="E2" s="33"/>
      <c r="F2" s="33"/>
    </row>
    <row r="3" spans="1:6" ht="12.75" customHeight="1">
      <c r="A3" s="32"/>
      <c r="B3" s="32"/>
      <c r="C3" s="32"/>
      <c r="D3" s="32"/>
      <c r="E3" s="32"/>
      <c r="F3" s="32"/>
    </row>
    <row r="4" spans="1:7" ht="12.75">
      <c r="A4" s="31" t="s">
        <v>43</v>
      </c>
      <c r="B4" s="31"/>
      <c r="C4" s="31"/>
      <c r="D4" s="31"/>
      <c r="E4" s="31"/>
      <c r="F4" s="31"/>
      <c r="G4" s="1"/>
    </row>
    <row r="5" spans="1:6" ht="38.25">
      <c r="A5" s="2" t="s">
        <v>0</v>
      </c>
      <c r="B5" s="2" t="s">
        <v>61</v>
      </c>
      <c r="C5" s="2" t="s">
        <v>1</v>
      </c>
      <c r="D5" s="2" t="s">
        <v>68</v>
      </c>
      <c r="E5" s="2" t="s">
        <v>56</v>
      </c>
      <c r="F5" s="2" t="s">
        <v>57</v>
      </c>
    </row>
    <row r="6" spans="1:6" ht="12.75">
      <c r="A6" s="24" t="s">
        <v>50</v>
      </c>
      <c r="B6" s="24" t="s">
        <v>51</v>
      </c>
      <c r="C6" s="24" t="s">
        <v>52</v>
      </c>
      <c r="D6" s="24" t="s">
        <v>53</v>
      </c>
      <c r="E6" s="24" t="s">
        <v>54</v>
      </c>
      <c r="F6" s="24" t="s">
        <v>55</v>
      </c>
    </row>
    <row r="7" spans="1:6" ht="15.75">
      <c r="A7" s="13" t="s">
        <v>2</v>
      </c>
      <c r="B7" s="14">
        <f>B8+B23</f>
        <v>12409.35</v>
      </c>
      <c r="C7" s="23">
        <f>C8+C23</f>
        <v>5797.450000000001</v>
      </c>
      <c r="D7" s="14">
        <f>D8+D23</f>
        <v>5977.320000000001</v>
      </c>
      <c r="E7" s="16">
        <f>D7-C7</f>
        <v>179.8699999999999</v>
      </c>
      <c r="F7" s="15">
        <f>D7/C7*100</f>
        <v>103.10257095792115</v>
      </c>
    </row>
    <row r="8" spans="1:6" ht="12.75">
      <c r="A8" s="6" t="s">
        <v>19</v>
      </c>
      <c r="B8" s="3">
        <f>B9+B11+B12+B13+B14+B15+B16+B17+B18+B19+B20+B21+B22+B10</f>
        <v>3988.5</v>
      </c>
      <c r="C8" s="3">
        <f>C9+C11+C12+C13+C14+C15+C16+C17+C18+C19+C20+C21+C22+C10</f>
        <v>1619.9</v>
      </c>
      <c r="D8" s="3">
        <f>D9+D11+D12+D13+D14+D15+D16+D17+D18+D19+D20+D21+D22+D10</f>
        <v>2111.0200000000004</v>
      </c>
      <c r="E8" s="3">
        <f>E9+E11+E12+E13+E14+E15+E16+E17+E18+E19+E20+E21+E22</f>
        <v>588.39</v>
      </c>
      <c r="F8" s="4">
        <f>D8/C8*100</f>
        <v>130.31792085931232</v>
      </c>
    </row>
    <row r="9" spans="1:6" ht="12.75">
      <c r="A9" s="7" t="s">
        <v>5</v>
      </c>
      <c r="B9" s="8">
        <v>223.4</v>
      </c>
      <c r="C9" s="8">
        <v>99</v>
      </c>
      <c r="D9" s="8">
        <v>100.45</v>
      </c>
      <c r="E9" s="8">
        <f aca="true" t="shared" si="0" ref="E9:E24">D9-C9</f>
        <v>1.4500000000000028</v>
      </c>
      <c r="F9" s="10">
        <f aca="true" t="shared" si="1" ref="F9:F24">D9/C9*100</f>
        <v>101.46464646464646</v>
      </c>
    </row>
    <row r="10" spans="1:6" ht="12.75">
      <c r="A10" s="7" t="s">
        <v>64</v>
      </c>
      <c r="B10" s="8">
        <v>772.4</v>
      </c>
      <c r="C10" s="8">
        <v>378.4</v>
      </c>
      <c r="D10" s="8">
        <v>281.13</v>
      </c>
      <c r="E10" s="8">
        <f t="shared" si="0"/>
        <v>-97.26999999999998</v>
      </c>
      <c r="F10" s="10">
        <f t="shared" si="1"/>
        <v>74.29439746300211</v>
      </c>
    </row>
    <row r="11" spans="1:6" ht="12.75">
      <c r="A11" s="7" t="s">
        <v>6</v>
      </c>
      <c r="B11" s="8">
        <v>2.7</v>
      </c>
      <c r="C11" s="8">
        <v>0.9</v>
      </c>
      <c r="D11" s="8">
        <v>2.5</v>
      </c>
      <c r="E11" s="8">
        <f t="shared" si="0"/>
        <v>1.6</v>
      </c>
      <c r="F11" s="10"/>
    </row>
    <row r="12" spans="1:6" ht="12.75">
      <c r="A12" s="7" t="s">
        <v>13</v>
      </c>
      <c r="B12" s="8">
        <v>121.2</v>
      </c>
      <c r="C12" s="8">
        <v>19</v>
      </c>
      <c r="D12" s="8">
        <v>19.97</v>
      </c>
      <c r="E12" s="8">
        <f t="shared" si="0"/>
        <v>0.9699999999999989</v>
      </c>
      <c r="F12" s="10">
        <f t="shared" si="1"/>
        <v>105.10526315789473</v>
      </c>
    </row>
    <row r="13" spans="1:6" ht="12.75">
      <c r="A13" s="7" t="s">
        <v>47</v>
      </c>
      <c r="B13" s="8">
        <v>6</v>
      </c>
      <c r="C13" s="8">
        <v>0</v>
      </c>
      <c r="D13" s="8">
        <v>0.63</v>
      </c>
      <c r="E13" s="8">
        <f t="shared" si="0"/>
        <v>0.63</v>
      </c>
      <c r="F13" s="10"/>
    </row>
    <row r="14" spans="1:6" ht="12.75">
      <c r="A14" s="7" t="s">
        <v>48</v>
      </c>
      <c r="B14" s="8">
        <v>596.5</v>
      </c>
      <c r="C14" s="8">
        <v>126</v>
      </c>
      <c r="D14" s="8">
        <v>55.6</v>
      </c>
      <c r="E14" s="8">
        <f t="shared" si="0"/>
        <v>-70.4</v>
      </c>
      <c r="F14" s="10">
        <f t="shared" si="1"/>
        <v>44.12698412698413</v>
      </c>
    </row>
    <row r="15" spans="1:6" ht="12.75">
      <c r="A15" s="7" t="s">
        <v>14</v>
      </c>
      <c r="B15" s="8">
        <v>316.2</v>
      </c>
      <c r="C15" s="8">
        <v>107</v>
      </c>
      <c r="D15" s="8">
        <v>126.57</v>
      </c>
      <c r="E15" s="8">
        <f t="shared" si="0"/>
        <v>19.569999999999993</v>
      </c>
      <c r="F15" s="10">
        <f t="shared" si="1"/>
        <v>118.2897196261682</v>
      </c>
    </row>
    <row r="16" spans="1:6" ht="12.75">
      <c r="A16" s="7" t="s">
        <v>34</v>
      </c>
      <c r="B16" s="8">
        <v>6.5</v>
      </c>
      <c r="C16" s="8">
        <v>3</v>
      </c>
      <c r="D16" s="8">
        <v>6.2</v>
      </c>
      <c r="E16" s="8">
        <f t="shared" si="0"/>
        <v>3.2</v>
      </c>
      <c r="F16" s="10">
        <f t="shared" si="1"/>
        <v>206.66666666666669</v>
      </c>
    </row>
    <row r="17" spans="1:6" ht="25.5">
      <c r="A17" s="7" t="s">
        <v>7</v>
      </c>
      <c r="B17" s="8">
        <v>1575.1</v>
      </c>
      <c r="C17" s="8">
        <v>685.4</v>
      </c>
      <c r="D17" s="8">
        <v>831.73</v>
      </c>
      <c r="E17" s="8">
        <f t="shared" si="0"/>
        <v>146.33000000000004</v>
      </c>
      <c r="F17" s="10">
        <f t="shared" si="1"/>
        <v>121.34957688940766</v>
      </c>
    </row>
    <row r="18" spans="1:6" ht="12.75">
      <c r="A18" s="9" t="s">
        <v>8</v>
      </c>
      <c r="B18" s="8">
        <v>46.5</v>
      </c>
      <c r="C18" s="8">
        <v>23.2</v>
      </c>
      <c r="D18" s="8">
        <v>17.45</v>
      </c>
      <c r="E18" s="8">
        <f>D18-C18</f>
        <v>-5.75</v>
      </c>
      <c r="F18" s="10">
        <f>D18/C18*100</f>
        <v>75.21551724137932</v>
      </c>
    </row>
    <row r="19" spans="1:6" ht="12.75">
      <c r="A19" s="7" t="s">
        <v>9</v>
      </c>
      <c r="B19" s="8">
        <v>72</v>
      </c>
      <c r="C19" s="8">
        <v>28</v>
      </c>
      <c r="D19" s="8">
        <v>46.65</v>
      </c>
      <c r="E19" s="8">
        <f>D19-C19</f>
        <v>18.65</v>
      </c>
      <c r="F19" s="10">
        <f>D19/C19*100</f>
        <v>166.60714285714283</v>
      </c>
    </row>
    <row r="20" spans="1:6" ht="12.75">
      <c r="A20" s="7" t="s">
        <v>10</v>
      </c>
      <c r="B20" s="8">
        <v>0</v>
      </c>
      <c r="C20" s="8">
        <v>0</v>
      </c>
      <c r="D20" s="8">
        <v>311</v>
      </c>
      <c r="E20" s="8">
        <f>D20-C20</f>
        <v>311</v>
      </c>
      <c r="F20" s="10"/>
    </row>
    <row r="21" spans="1:6" ht="12.75">
      <c r="A21" s="7" t="s">
        <v>11</v>
      </c>
      <c r="B21" s="8">
        <v>250</v>
      </c>
      <c r="C21" s="8">
        <v>150</v>
      </c>
      <c r="D21" s="8">
        <v>0.7</v>
      </c>
      <c r="E21" s="8">
        <f>D21-C21</f>
        <v>-149.3</v>
      </c>
      <c r="F21" s="10">
        <f>D21/C21*100</f>
        <v>0.4666666666666666</v>
      </c>
    </row>
    <row r="22" spans="1:6" ht="12.75">
      <c r="A22" s="7" t="s">
        <v>17</v>
      </c>
      <c r="B22" s="8">
        <v>0</v>
      </c>
      <c r="C22" s="8">
        <v>0</v>
      </c>
      <c r="D22" s="8">
        <v>310.44</v>
      </c>
      <c r="E22" s="8">
        <f>D22-C22</f>
        <v>310.44</v>
      </c>
      <c r="F22" s="10"/>
    </row>
    <row r="23" spans="1:6" ht="12.75">
      <c r="A23" s="6" t="s">
        <v>18</v>
      </c>
      <c r="B23" s="3">
        <v>8420.85</v>
      </c>
      <c r="C23" s="3">
        <v>4177.55</v>
      </c>
      <c r="D23" s="3">
        <v>3866.3</v>
      </c>
      <c r="E23" s="3">
        <f t="shared" si="0"/>
        <v>-311.25</v>
      </c>
      <c r="F23" s="4">
        <f t="shared" si="1"/>
        <v>92.54946080836855</v>
      </c>
    </row>
    <row r="24" spans="1:6" ht="12.75">
      <c r="A24" s="7" t="s">
        <v>16</v>
      </c>
      <c r="B24" s="8">
        <v>6859.8</v>
      </c>
      <c r="C24" s="8">
        <v>3171.2</v>
      </c>
      <c r="D24" s="8">
        <v>3171.2</v>
      </c>
      <c r="E24" s="8">
        <f t="shared" si="0"/>
        <v>0</v>
      </c>
      <c r="F24" s="10">
        <f t="shared" si="1"/>
        <v>100</v>
      </c>
    </row>
    <row r="25" spans="1:6" ht="15.75">
      <c r="A25" s="13" t="s">
        <v>3</v>
      </c>
      <c r="B25" s="14">
        <f>B26+B27+B28+B29+B30+B31+B32+B33</f>
        <v>13249.55</v>
      </c>
      <c r="C25" s="23">
        <f>C26+C27+C28+C29+C30+C31+C32+C33</f>
        <v>6972.759999999999</v>
      </c>
      <c r="D25" s="14">
        <f>D26+D27+D28+D29+D30+D31+D32+D33</f>
        <v>4884.25</v>
      </c>
      <c r="E25" s="14">
        <f>E26+E27+E28+E29+E30+E31+E32+E33</f>
        <v>-2088.5099999999993</v>
      </c>
      <c r="F25" s="15">
        <f>D25/C25*100</f>
        <v>70.04758517430687</v>
      </c>
    </row>
    <row r="26" spans="1:6" ht="12.75">
      <c r="A26" s="21" t="s">
        <v>20</v>
      </c>
      <c r="B26" s="12">
        <v>3651.7</v>
      </c>
      <c r="C26" s="12">
        <v>1798.1</v>
      </c>
      <c r="D26" s="12">
        <v>1642.49</v>
      </c>
      <c r="E26" s="20">
        <f aca="true" t="shared" si="2" ref="E26:E33">D26-C26</f>
        <v>-155.6099999999999</v>
      </c>
      <c r="F26" s="10">
        <f aca="true" t="shared" si="3" ref="F26:F33">D26/C26*100</f>
        <v>91.34586507980646</v>
      </c>
    </row>
    <row r="27" spans="1:6" ht="12.75">
      <c r="A27" s="21" t="s">
        <v>21</v>
      </c>
      <c r="B27" s="12">
        <v>62.7</v>
      </c>
      <c r="C27" s="12">
        <v>62.7</v>
      </c>
      <c r="D27" s="12">
        <v>29.54</v>
      </c>
      <c r="E27" s="20">
        <f t="shared" si="2"/>
        <v>-33.160000000000004</v>
      </c>
      <c r="F27" s="10">
        <f t="shared" si="3"/>
        <v>47.113237639553425</v>
      </c>
    </row>
    <row r="28" spans="1:6" ht="25.5">
      <c r="A28" s="21" t="s">
        <v>22</v>
      </c>
      <c r="B28" s="12">
        <v>359.7</v>
      </c>
      <c r="C28" s="12">
        <v>0</v>
      </c>
      <c r="D28" s="12">
        <v>0</v>
      </c>
      <c r="E28" s="20">
        <f t="shared" si="2"/>
        <v>0</v>
      </c>
      <c r="F28" s="10"/>
    </row>
    <row r="29" spans="1:6" ht="12.75">
      <c r="A29" s="21" t="s">
        <v>23</v>
      </c>
      <c r="B29" s="12">
        <v>1686.15</v>
      </c>
      <c r="C29" s="12">
        <v>1076.65</v>
      </c>
      <c r="D29" s="12">
        <v>253.1</v>
      </c>
      <c r="E29" s="20">
        <f t="shared" si="2"/>
        <v>-823.5500000000001</v>
      </c>
      <c r="F29" s="10">
        <f t="shared" si="3"/>
        <v>23.508103840616727</v>
      </c>
    </row>
    <row r="30" spans="1:6" ht="12.75">
      <c r="A30" s="21" t="s">
        <v>24</v>
      </c>
      <c r="B30" s="12">
        <v>2733.51</v>
      </c>
      <c r="C30" s="12">
        <v>1472.82</v>
      </c>
      <c r="D30" s="12">
        <v>396.62</v>
      </c>
      <c r="E30" s="20">
        <f t="shared" si="2"/>
        <v>-1076.1999999999998</v>
      </c>
      <c r="F30" s="10">
        <f t="shared" si="3"/>
        <v>26.929292106299478</v>
      </c>
    </row>
    <row r="31" spans="1:6" ht="12.75" customHeight="1">
      <c r="A31" s="21" t="s">
        <v>25</v>
      </c>
      <c r="B31" s="12">
        <v>4545.99</v>
      </c>
      <c r="C31" s="12">
        <v>2462.49</v>
      </c>
      <c r="D31" s="12">
        <v>2462.5</v>
      </c>
      <c r="E31" s="20">
        <f t="shared" si="2"/>
        <v>0.010000000000218279</v>
      </c>
      <c r="F31" s="10">
        <f t="shared" si="3"/>
        <v>100.00040609301968</v>
      </c>
    </row>
    <row r="32" spans="1:6" ht="12.75" customHeight="1">
      <c r="A32" s="21" t="s">
        <v>26</v>
      </c>
      <c r="B32" s="12">
        <v>169.8</v>
      </c>
      <c r="C32" s="12">
        <v>80</v>
      </c>
      <c r="D32" s="12">
        <v>80</v>
      </c>
      <c r="E32" s="20">
        <f t="shared" si="2"/>
        <v>0</v>
      </c>
      <c r="F32" s="10">
        <f t="shared" si="3"/>
        <v>100</v>
      </c>
    </row>
    <row r="33" spans="1:6" ht="12.75" customHeight="1">
      <c r="A33" s="21" t="s">
        <v>27</v>
      </c>
      <c r="B33" s="12">
        <v>40</v>
      </c>
      <c r="C33" s="12">
        <v>20</v>
      </c>
      <c r="D33" s="12">
        <v>20</v>
      </c>
      <c r="E33" s="20">
        <f t="shared" si="2"/>
        <v>0</v>
      </c>
      <c r="F33" s="10">
        <f t="shared" si="3"/>
        <v>100</v>
      </c>
    </row>
    <row r="34" spans="1:6" s="19" customFormat="1" ht="15.75">
      <c r="A34" s="17" t="s">
        <v>28</v>
      </c>
      <c r="B34" s="25">
        <f>B7-B25</f>
        <v>-840.1999999999989</v>
      </c>
      <c r="C34" s="25">
        <f>C7-C25</f>
        <v>-1175.3099999999986</v>
      </c>
      <c r="D34" s="25">
        <f>D7-D25</f>
        <v>1093.0700000000006</v>
      </c>
      <c r="E34" s="16"/>
      <c r="F34" s="15"/>
    </row>
    <row r="35" spans="1:6" ht="25.5">
      <c r="A35" s="22" t="s">
        <v>4</v>
      </c>
      <c r="B35" s="26">
        <f>B36+B37</f>
        <v>840.2</v>
      </c>
      <c r="C35" s="26">
        <f>C36+C37</f>
        <v>1175.31</v>
      </c>
      <c r="D35" s="26">
        <f>D36+D37</f>
        <v>-1093.07</v>
      </c>
      <c r="E35" s="3"/>
      <c r="F35" s="4"/>
    </row>
    <row r="36" spans="1:6" ht="12.75" customHeight="1">
      <c r="A36" s="21" t="s">
        <v>12</v>
      </c>
      <c r="B36" s="27">
        <v>0</v>
      </c>
      <c r="C36" s="27">
        <v>0</v>
      </c>
      <c r="D36" s="27">
        <v>0</v>
      </c>
      <c r="E36" s="8"/>
      <c r="F36" s="10"/>
    </row>
    <row r="37" spans="1:6" ht="12.75" customHeight="1">
      <c r="A37" s="21" t="s">
        <v>67</v>
      </c>
      <c r="B37" s="27">
        <v>840.2</v>
      </c>
      <c r="C37" s="27">
        <v>1175.31</v>
      </c>
      <c r="D37" s="27">
        <v>-1093.07</v>
      </c>
      <c r="E37" s="8"/>
      <c r="F37" s="10"/>
    </row>
  </sheetData>
  <sheetProtection/>
  <mergeCells count="4">
    <mergeCell ref="A1:F1"/>
    <mergeCell ref="A2:F2"/>
    <mergeCell ref="A3:F3"/>
    <mergeCell ref="A4:F4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3">
      <selection activeCell="D37" sqref="D37"/>
    </sheetView>
  </sheetViews>
  <sheetFormatPr defaultColWidth="9.140625" defaultRowHeight="12.75"/>
  <cols>
    <col min="1" max="1" width="41.421875" style="0" customWidth="1"/>
    <col min="2" max="2" width="11.140625" style="0" bestFit="1" customWidth="1"/>
    <col min="3" max="3" width="12.00390625" style="0" customWidth="1"/>
    <col min="4" max="4" width="12.8515625" style="0" customWidth="1"/>
    <col min="5" max="6" width="11.421875" style="0" bestFit="1" customWidth="1"/>
  </cols>
  <sheetData>
    <row r="1" spans="1:6" ht="15.75">
      <c r="A1" s="33" t="s">
        <v>33</v>
      </c>
      <c r="B1" s="33"/>
      <c r="C1" s="33"/>
      <c r="D1" s="33"/>
      <c r="E1" s="33"/>
      <c r="F1" s="33"/>
    </row>
    <row r="2" spans="1:6" ht="15.75">
      <c r="A2" s="33" t="s">
        <v>65</v>
      </c>
      <c r="B2" s="33"/>
      <c r="C2" s="33"/>
      <c r="D2" s="33"/>
      <c r="E2" s="33"/>
      <c r="F2" s="33"/>
    </row>
    <row r="3" spans="1:6" ht="12.75" customHeight="1">
      <c r="A3" s="32"/>
      <c r="B3" s="32"/>
      <c r="C3" s="32"/>
      <c r="D3" s="32"/>
      <c r="E3" s="32"/>
      <c r="F3" s="32"/>
    </row>
    <row r="4" spans="1:7" ht="12.75">
      <c r="A4" s="31" t="s">
        <v>44</v>
      </c>
      <c r="B4" s="31"/>
      <c r="C4" s="31"/>
      <c r="D4" s="31"/>
      <c r="E4" s="31"/>
      <c r="F4" s="31"/>
      <c r="G4" s="1"/>
    </row>
    <row r="5" spans="1:6" ht="38.25">
      <c r="A5" s="2" t="s">
        <v>0</v>
      </c>
      <c r="B5" s="2" t="s">
        <v>61</v>
      </c>
      <c r="C5" s="2" t="s">
        <v>1</v>
      </c>
      <c r="D5" s="2" t="s">
        <v>62</v>
      </c>
      <c r="E5" s="2" t="s">
        <v>56</v>
      </c>
      <c r="F5" s="2" t="s">
        <v>57</v>
      </c>
    </row>
    <row r="6" spans="1:6" ht="12.75">
      <c r="A6" s="24" t="s">
        <v>50</v>
      </c>
      <c r="B6" s="24" t="s">
        <v>51</v>
      </c>
      <c r="C6" s="24" t="s">
        <v>52</v>
      </c>
      <c r="D6" s="24" t="s">
        <v>53</v>
      </c>
      <c r="E6" s="24" t="s">
        <v>54</v>
      </c>
      <c r="F6" s="24" t="s">
        <v>55</v>
      </c>
    </row>
    <row r="7" spans="1:6" ht="15.75">
      <c r="A7" s="13" t="s">
        <v>2</v>
      </c>
      <c r="B7" s="14">
        <f>B8+B22</f>
        <v>7484.700000000001</v>
      </c>
      <c r="C7" s="23">
        <f>C8+C22</f>
        <v>3433.3</v>
      </c>
      <c r="D7" s="14">
        <f>D8+D22</f>
        <v>3598.8099999999995</v>
      </c>
      <c r="E7" s="16">
        <f>D7-C7</f>
        <v>165.5099999999993</v>
      </c>
      <c r="F7" s="15">
        <f>D7/C7*100</f>
        <v>104.82072641481955</v>
      </c>
    </row>
    <row r="8" spans="1:6" ht="12.75">
      <c r="A8" s="6" t="s">
        <v>19</v>
      </c>
      <c r="B8" s="3">
        <f>B9+B11+B12+B13+B14+B15+B16+B17+B18+B20+B21+B19+B10</f>
        <v>3182.1</v>
      </c>
      <c r="C8" s="3">
        <f>C9+C11+C12+C13+C14+C15+C16+C17+C18+C20+C21+C19+C10</f>
        <v>1283.95</v>
      </c>
      <c r="D8" s="3">
        <f>D9+D11+D12+D13+D14+D15+D16+D17+D18+D20+D21+D19+D10</f>
        <v>1449.4599999999998</v>
      </c>
      <c r="E8" s="3">
        <f>E9+E11+E12+E13+E14+E15+E16+E17+E18+E20+E21</f>
        <v>246.3699999999999</v>
      </c>
      <c r="F8" s="4">
        <f>D8/C8*100</f>
        <v>112.89068888975426</v>
      </c>
    </row>
    <row r="9" spans="1:6" ht="12.75">
      <c r="A9" s="7" t="s">
        <v>5</v>
      </c>
      <c r="B9" s="8">
        <v>111.4</v>
      </c>
      <c r="C9" s="8">
        <v>49.3</v>
      </c>
      <c r="D9" s="8">
        <v>47.44</v>
      </c>
      <c r="E9" s="8">
        <f aca="true" t="shared" si="0" ref="E9:E23">D9-C9</f>
        <v>-1.8599999999999994</v>
      </c>
      <c r="F9" s="10">
        <f>D9/C9*100</f>
        <v>96.22718052738337</v>
      </c>
    </row>
    <row r="10" spans="1:6" ht="12.75">
      <c r="A10" s="7" t="s">
        <v>64</v>
      </c>
      <c r="B10" s="8">
        <v>468.4</v>
      </c>
      <c r="C10" s="8">
        <v>234.2</v>
      </c>
      <c r="D10" s="8">
        <v>153.34</v>
      </c>
      <c r="E10" s="8">
        <f t="shared" si="0"/>
        <v>-80.85999999999999</v>
      </c>
      <c r="F10" s="10">
        <f>D10/C10*100</f>
        <v>65.4739538855679</v>
      </c>
    </row>
    <row r="11" spans="1:6" ht="12.75">
      <c r="A11" s="7" t="s">
        <v>6</v>
      </c>
      <c r="B11" s="8">
        <v>2.7</v>
      </c>
      <c r="C11" s="8">
        <v>0</v>
      </c>
      <c r="D11" s="8">
        <v>3.3</v>
      </c>
      <c r="E11" s="8">
        <f t="shared" si="0"/>
        <v>3.3</v>
      </c>
      <c r="F11" s="10"/>
    </row>
    <row r="12" spans="1:6" ht="12.75">
      <c r="A12" s="7" t="s">
        <v>13</v>
      </c>
      <c r="B12" s="8">
        <v>55</v>
      </c>
      <c r="C12" s="8">
        <v>0</v>
      </c>
      <c r="D12" s="8">
        <v>5.57</v>
      </c>
      <c r="E12" s="8">
        <f t="shared" si="0"/>
        <v>5.57</v>
      </c>
      <c r="F12" s="10"/>
    </row>
    <row r="13" spans="1:6" ht="12.75">
      <c r="A13" s="7" t="s">
        <v>47</v>
      </c>
      <c r="B13" s="8">
        <v>5.5</v>
      </c>
      <c r="C13" s="8">
        <v>2.75</v>
      </c>
      <c r="D13" s="8">
        <v>5.47</v>
      </c>
      <c r="E13" s="8">
        <f t="shared" si="0"/>
        <v>2.7199999999999998</v>
      </c>
      <c r="F13" s="10">
        <f>D13/C13*100</f>
        <v>198.9090909090909</v>
      </c>
    </row>
    <row r="14" spans="1:6" ht="12.75">
      <c r="A14" s="7" t="s">
        <v>48</v>
      </c>
      <c r="B14" s="8">
        <v>123.5</v>
      </c>
      <c r="C14" s="8">
        <v>0</v>
      </c>
      <c r="D14" s="8">
        <v>12.89</v>
      </c>
      <c r="E14" s="8">
        <f t="shared" si="0"/>
        <v>12.89</v>
      </c>
      <c r="F14" s="10"/>
    </row>
    <row r="15" spans="1:6" ht="12.75">
      <c r="A15" s="7" t="s">
        <v>14</v>
      </c>
      <c r="B15" s="8">
        <v>41</v>
      </c>
      <c r="C15" s="8">
        <v>0</v>
      </c>
      <c r="D15" s="8">
        <v>8.8</v>
      </c>
      <c r="E15" s="8">
        <f t="shared" si="0"/>
        <v>8.8</v>
      </c>
      <c r="F15" s="10"/>
    </row>
    <row r="16" spans="1:6" ht="12.75">
      <c r="A16" s="7" t="s">
        <v>34</v>
      </c>
      <c r="B16" s="8">
        <v>1.5</v>
      </c>
      <c r="C16" s="8">
        <v>0.5</v>
      </c>
      <c r="D16" s="8">
        <v>1.8</v>
      </c>
      <c r="E16" s="8">
        <f t="shared" si="0"/>
        <v>1.3</v>
      </c>
      <c r="F16" s="10"/>
    </row>
    <row r="17" spans="1:6" ht="25.5">
      <c r="A17" s="7" t="s">
        <v>7</v>
      </c>
      <c r="B17" s="8">
        <v>2244.7</v>
      </c>
      <c r="C17" s="8">
        <v>933</v>
      </c>
      <c r="D17" s="8">
        <v>1047.6</v>
      </c>
      <c r="E17" s="8">
        <f t="shared" si="0"/>
        <v>114.59999999999991</v>
      </c>
      <c r="F17" s="10">
        <f>D17/C17*100</f>
        <v>112.2829581993569</v>
      </c>
    </row>
    <row r="18" spans="1:6" ht="12.75">
      <c r="A18" s="9" t="s">
        <v>8</v>
      </c>
      <c r="B18" s="8">
        <v>28.4</v>
      </c>
      <c r="C18" s="8">
        <v>14.2</v>
      </c>
      <c r="D18" s="8">
        <v>6.76</v>
      </c>
      <c r="E18" s="8">
        <f>D18-C18</f>
        <v>-7.4399999999999995</v>
      </c>
      <c r="F18" s="10">
        <f>D18/C18*100</f>
        <v>47.605633802816904</v>
      </c>
    </row>
    <row r="19" spans="1:6" ht="12.75">
      <c r="A19" s="7" t="s">
        <v>9</v>
      </c>
      <c r="B19" s="8">
        <v>0</v>
      </c>
      <c r="C19" s="8">
        <v>0</v>
      </c>
      <c r="D19" s="8">
        <v>0</v>
      </c>
      <c r="E19" s="8">
        <f>D19-C19</f>
        <v>0</v>
      </c>
      <c r="F19" s="10"/>
    </row>
    <row r="20" spans="1:6" ht="12.75">
      <c r="A20" s="7" t="s">
        <v>11</v>
      </c>
      <c r="B20" s="8">
        <v>100</v>
      </c>
      <c r="C20" s="8">
        <v>50</v>
      </c>
      <c r="D20" s="8">
        <v>27.23</v>
      </c>
      <c r="E20" s="8">
        <f>D20-C20</f>
        <v>-22.77</v>
      </c>
      <c r="F20" s="10"/>
    </row>
    <row r="21" spans="1:6" ht="12.75">
      <c r="A21" s="7" t="s">
        <v>17</v>
      </c>
      <c r="B21" s="8">
        <v>0</v>
      </c>
      <c r="C21" s="8">
        <v>0</v>
      </c>
      <c r="D21" s="8">
        <v>129.26</v>
      </c>
      <c r="E21" s="8">
        <f>D21-C21</f>
        <v>129.26</v>
      </c>
      <c r="F21" s="10"/>
    </row>
    <row r="22" spans="1:6" ht="12.75">
      <c r="A22" s="6" t="s">
        <v>18</v>
      </c>
      <c r="B22" s="3">
        <v>4302.6</v>
      </c>
      <c r="C22" s="3">
        <v>2149.35</v>
      </c>
      <c r="D22" s="3">
        <v>2149.35</v>
      </c>
      <c r="E22" s="3">
        <f t="shared" si="0"/>
        <v>0</v>
      </c>
      <c r="F22" s="4">
        <f>D22/C22*100</f>
        <v>100</v>
      </c>
    </row>
    <row r="23" spans="1:6" ht="12.75">
      <c r="A23" s="7" t="s">
        <v>16</v>
      </c>
      <c r="B23" s="8">
        <v>3914.1</v>
      </c>
      <c r="C23" s="8">
        <v>1807.15</v>
      </c>
      <c r="D23" s="8">
        <v>1807.15</v>
      </c>
      <c r="E23" s="8">
        <f t="shared" si="0"/>
        <v>0</v>
      </c>
      <c r="F23" s="10">
        <f>D23/C23*100</f>
        <v>100</v>
      </c>
    </row>
    <row r="24" spans="1:6" ht="15.75">
      <c r="A24" s="13" t="s">
        <v>3</v>
      </c>
      <c r="B24" s="14">
        <f>B25+B26+B27+B28+B29+B30+B31+B32</f>
        <v>8089.5</v>
      </c>
      <c r="C24" s="23">
        <f>C25+C26+C27+C28+C29+C30+C31+C32</f>
        <v>4026.2799999999997</v>
      </c>
      <c r="D24" s="14">
        <f>D25+D26+D27+D28+D29+D30+D31+D32</f>
        <v>2309.48</v>
      </c>
      <c r="E24" s="14">
        <f>E25+E26+E27+E28+E29+E30+E31+E32</f>
        <v>-1716.8000000000002</v>
      </c>
      <c r="F24" s="15">
        <f>D24/C24*100</f>
        <v>57.36014385487348</v>
      </c>
    </row>
    <row r="25" spans="1:6" ht="12.75">
      <c r="A25" s="21" t="s">
        <v>20</v>
      </c>
      <c r="B25" s="12">
        <v>1749.4</v>
      </c>
      <c r="C25" s="12">
        <v>848.35</v>
      </c>
      <c r="D25" s="12">
        <v>766.68</v>
      </c>
      <c r="E25" s="20">
        <f aca="true" t="shared" si="1" ref="E25:E32">D25-C25</f>
        <v>-81.67000000000007</v>
      </c>
      <c r="F25" s="10">
        <f aca="true" t="shared" si="2" ref="F25:F31">D25/C25*100</f>
        <v>90.3730771497613</v>
      </c>
    </row>
    <row r="26" spans="1:6" ht="12.75">
      <c r="A26" s="21" t="s">
        <v>21</v>
      </c>
      <c r="B26" s="12">
        <v>62.7</v>
      </c>
      <c r="C26" s="12">
        <v>62.7</v>
      </c>
      <c r="D26" s="12">
        <v>22.82</v>
      </c>
      <c r="E26" s="20">
        <f t="shared" si="1"/>
        <v>-39.88</v>
      </c>
      <c r="F26" s="10">
        <f t="shared" si="2"/>
        <v>36.39553429027113</v>
      </c>
    </row>
    <row r="27" spans="1:6" ht="25.5">
      <c r="A27" s="21" t="s">
        <v>22</v>
      </c>
      <c r="B27" s="12">
        <v>611.1</v>
      </c>
      <c r="C27" s="12">
        <v>311.61</v>
      </c>
      <c r="D27" s="12">
        <v>220.19</v>
      </c>
      <c r="E27" s="20">
        <f t="shared" si="1"/>
        <v>-91.42000000000002</v>
      </c>
      <c r="F27" s="10">
        <f t="shared" si="2"/>
        <v>70.66204550559995</v>
      </c>
    </row>
    <row r="28" spans="1:6" ht="12.75">
      <c r="A28" s="21" t="s">
        <v>23</v>
      </c>
      <c r="B28" s="12">
        <v>652.3</v>
      </c>
      <c r="C28" s="12">
        <v>326.9</v>
      </c>
      <c r="D28" s="12">
        <v>115.29</v>
      </c>
      <c r="E28" s="20">
        <f t="shared" si="1"/>
        <v>-211.60999999999996</v>
      </c>
      <c r="F28" s="10">
        <f t="shared" si="2"/>
        <v>35.267665952890795</v>
      </c>
    </row>
    <row r="29" spans="1:6" ht="12.75">
      <c r="A29" s="21" t="s">
        <v>24</v>
      </c>
      <c r="B29" s="12">
        <v>3226.07</v>
      </c>
      <c r="C29" s="12">
        <v>1452.39</v>
      </c>
      <c r="D29" s="12">
        <v>291.4</v>
      </c>
      <c r="E29" s="20">
        <f t="shared" si="1"/>
        <v>-1160.9900000000002</v>
      </c>
      <c r="F29" s="10">
        <f t="shared" si="2"/>
        <v>20.063481571754142</v>
      </c>
    </row>
    <row r="30" spans="1:6" ht="12.75" customHeight="1">
      <c r="A30" s="21" t="s">
        <v>25</v>
      </c>
      <c r="B30" s="12">
        <v>1520.5</v>
      </c>
      <c r="C30" s="12">
        <v>824.9</v>
      </c>
      <c r="D30" s="12">
        <v>824.9</v>
      </c>
      <c r="E30" s="20">
        <f t="shared" si="1"/>
        <v>0</v>
      </c>
      <c r="F30" s="10">
        <f t="shared" si="2"/>
        <v>100</v>
      </c>
    </row>
    <row r="31" spans="1:6" ht="12.75" customHeight="1">
      <c r="A31" s="21" t="s">
        <v>26</v>
      </c>
      <c r="B31" s="12">
        <v>247.43</v>
      </c>
      <c r="C31" s="12">
        <v>187.43</v>
      </c>
      <c r="D31" s="12">
        <v>56.2</v>
      </c>
      <c r="E31" s="20">
        <f t="shared" si="1"/>
        <v>-131.23000000000002</v>
      </c>
      <c r="F31" s="10">
        <f t="shared" si="2"/>
        <v>29.9845275569546</v>
      </c>
    </row>
    <row r="32" spans="1:6" ht="12.75" customHeight="1">
      <c r="A32" s="21" t="s">
        <v>27</v>
      </c>
      <c r="B32" s="12">
        <v>20</v>
      </c>
      <c r="C32" s="12">
        <v>12</v>
      </c>
      <c r="D32" s="12">
        <v>12</v>
      </c>
      <c r="E32" s="20">
        <f t="shared" si="1"/>
        <v>0</v>
      </c>
      <c r="F32" s="10"/>
    </row>
    <row r="33" spans="1:6" s="19" customFormat="1" ht="15.75">
      <c r="A33" s="17" t="s">
        <v>28</v>
      </c>
      <c r="B33" s="25">
        <f>B7-B24</f>
        <v>-604.7999999999993</v>
      </c>
      <c r="C33" s="25">
        <f>C7-C24</f>
        <v>-592.9799999999996</v>
      </c>
      <c r="D33" s="25">
        <f>D7-D24</f>
        <v>1289.3299999999995</v>
      </c>
      <c r="E33" s="16"/>
      <c r="F33" s="15"/>
    </row>
    <row r="34" spans="1:6" ht="25.5">
      <c r="A34" s="22" t="s">
        <v>4</v>
      </c>
      <c r="B34" s="26">
        <f>B35+B36</f>
        <v>604.8</v>
      </c>
      <c r="C34" s="26">
        <f>C35+C36</f>
        <v>592.98</v>
      </c>
      <c r="D34" s="26">
        <f>D35+D36</f>
        <v>-1289.33</v>
      </c>
      <c r="E34" s="3"/>
      <c r="F34" s="4"/>
    </row>
    <row r="35" spans="1:6" ht="12.75" customHeight="1">
      <c r="A35" s="21" t="s">
        <v>12</v>
      </c>
      <c r="B35" s="27">
        <v>0</v>
      </c>
      <c r="C35" s="27">
        <v>0</v>
      </c>
      <c r="D35" s="27">
        <v>0</v>
      </c>
      <c r="E35" s="8"/>
      <c r="F35" s="10"/>
    </row>
    <row r="36" spans="1:6" ht="12.75" customHeight="1">
      <c r="A36" s="21" t="s">
        <v>67</v>
      </c>
      <c r="B36" s="27">
        <v>604.8</v>
      </c>
      <c r="C36" s="27">
        <v>592.98</v>
      </c>
      <c r="D36" s="27">
        <v>-1289.33</v>
      </c>
      <c r="E36" s="8"/>
      <c r="F36" s="10"/>
    </row>
  </sheetData>
  <sheetProtection/>
  <mergeCells count="4">
    <mergeCell ref="A1:F1"/>
    <mergeCell ref="A2:F2"/>
    <mergeCell ref="A3:F3"/>
    <mergeCell ref="A4:F4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6">
      <selection activeCell="B39" sqref="B39"/>
    </sheetView>
  </sheetViews>
  <sheetFormatPr defaultColWidth="9.140625" defaultRowHeight="12.75"/>
  <cols>
    <col min="1" max="1" width="41.421875" style="0" customWidth="1"/>
    <col min="2" max="2" width="13.28125" style="0" customWidth="1"/>
    <col min="3" max="3" width="12.00390625" style="0" customWidth="1"/>
    <col min="4" max="4" width="12.8515625" style="0" customWidth="1"/>
    <col min="5" max="6" width="11.421875" style="0" bestFit="1" customWidth="1"/>
  </cols>
  <sheetData>
    <row r="1" spans="1:6" ht="15.75">
      <c r="A1" s="33" t="s">
        <v>35</v>
      </c>
      <c r="B1" s="33"/>
      <c r="C1" s="33"/>
      <c r="D1" s="33"/>
      <c r="E1" s="33"/>
      <c r="F1" s="33"/>
    </row>
    <row r="2" spans="1:6" ht="15.75">
      <c r="A2" s="33" t="s">
        <v>65</v>
      </c>
      <c r="B2" s="33"/>
      <c r="C2" s="33"/>
      <c r="D2" s="33"/>
      <c r="E2" s="33"/>
      <c r="F2" s="33"/>
    </row>
    <row r="3" spans="1:6" ht="12.75" customHeight="1">
      <c r="A3" s="32"/>
      <c r="B3" s="32"/>
      <c r="C3" s="32"/>
      <c r="D3" s="32"/>
      <c r="E3" s="32"/>
      <c r="F3" s="32"/>
    </row>
    <row r="4" spans="1:7" ht="12.75">
      <c r="A4" s="31" t="s">
        <v>45</v>
      </c>
      <c r="B4" s="31"/>
      <c r="C4" s="31"/>
      <c r="D4" s="31"/>
      <c r="E4" s="31"/>
      <c r="F4" s="31"/>
      <c r="G4" s="1"/>
    </row>
    <row r="5" spans="1:6" ht="38.25">
      <c r="A5" s="2" t="s">
        <v>0</v>
      </c>
      <c r="B5" s="2" t="s">
        <v>61</v>
      </c>
      <c r="C5" s="2" t="s">
        <v>1</v>
      </c>
      <c r="D5" s="2" t="s">
        <v>72</v>
      </c>
      <c r="E5" s="2" t="s">
        <v>56</v>
      </c>
      <c r="F5" s="2" t="s">
        <v>57</v>
      </c>
    </row>
    <row r="6" spans="1:6" ht="12.75">
      <c r="A6" s="24" t="s">
        <v>50</v>
      </c>
      <c r="B6" s="24" t="s">
        <v>51</v>
      </c>
      <c r="C6" s="24" t="s">
        <v>52</v>
      </c>
      <c r="D6" s="24" t="s">
        <v>53</v>
      </c>
      <c r="E6" s="24" t="s">
        <v>54</v>
      </c>
      <c r="F6" s="24" t="s">
        <v>55</v>
      </c>
    </row>
    <row r="7" spans="1:6" ht="15.75">
      <c r="A7" s="13" t="s">
        <v>2</v>
      </c>
      <c r="B7" s="14">
        <f>B8+B23</f>
        <v>102044.33</v>
      </c>
      <c r="C7" s="14">
        <f>C8+C23</f>
        <v>48728.48</v>
      </c>
      <c r="D7" s="14">
        <f>D8+D23</f>
        <v>42576.176</v>
      </c>
      <c r="E7" s="16">
        <f>D7-C7</f>
        <v>-6152.304000000004</v>
      </c>
      <c r="F7" s="15">
        <f>D7/C7*100</f>
        <v>87.37431580053389</v>
      </c>
    </row>
    <row r="8" spans="1:6" ht="12.75">
      <c r="A8" s="6" t="s">
        <v>19</v>
      </c>
      <c r="B8" s="3">
        <f>B9+B11+B12+B13+B14+B15+B16+B17+B18+B19+B20+B21+B22+B10</f>
        <v>80779.33</v>
      </c>
      <c r="C8" s="3">
        <f>C9+C11+C12+C13+C14+C15+C16+C17+C18+C19+C20+C21+C22+C10</f>
        <v>36055.33</v>
      </c>
      <c r="D8" s="3">
        <f>D9+D11+D12+D13+D14+D15+D16+D17+D18+D19+D20+D21+D22+D10</f>
        <v>33276.556</v>
      </c>
      <c r="E8" s="3">
        <f>E9+E11+E12+E13+E14+E15+E16+E17+E18+E19+E20+E21+E22</f>
        <v>-2597.2239999999997</v>
      </c>
      <c r="F8" s="4">
        <f>D8/C8*100</f>
        <v>92.29302852033248</v>
      </c>
    </row>
    <row r="9" spans="1:6" ht="12.75">
      <c r="A9" s="7" t="s">
        <v>5</v>
      </c>
      <c r="B9" s="8">
        <v>33935</v>
      </c>
      <c r="C9" s="8">
        <v>16186.9</v>
      </c>
      <c r="D9" s="8">
        <v>14483.26</v>
      </c>
      <c r="E9" s="8">
        <f aca="true" t="shared" si="0" ref="E9:E24">D9-C9</f>
        <v>-1703.6399999999994</v>
      </c>
      <c r="F9" s="10">
        <f aca="true" t="shared" si="1" ref="F9:F24">D9/C9*100</f>
        <v>89.47519290290296</v>
      </c>
    </row>
    <row r="10" spans="1:6" ht="12.75">
      <c r="A10" s="7" t="s">
        <v>64</v>
      </c>
      <c r="B10" s="8">
        <v>1334.3</v>
      </c>
      <c r="C10" s="8">
        <v>667.14</v>
      </c>
      <c r="D10" s="8">
        <v>485.59</v>
      </c>
      <c r="E10" s="8">
        <f t="shared" si="0"/>
        <v>-181.55</v>
      </c>
      <c r="F10" s="10">
        <f t="shared" si="1"/>
        <v>72.78682135683664</v>
      </c>
    </row>
    <row r="11" spans="1:6" ht="12.75">
      <c r="A11" s="7" t="s">
        <v>6</v>
      </c>
      <c r="B11" s="8">
        <v>19</v>
      </c>
      <c r="C11" s="8">
        <v>17.1</v>
      </c>
      <c r="D11" s="8">
        <v>14.83</v>
      </c>
      <c r="E11" s="8">
        <f t="shared" si="0"/>
        <v>-2.2700000000000014</v>
      </c>
      <c r="F11" s="10">
        <f t="shared" si="1"/>
        <v>86.7251461988304</v>
      </c>
    </row>
    <row r="12" spans="1:6" ht="12.75">
      <c r="A12" s="7" t="s">
        <v>13</v>
      </c>
      <c r="B12" s="8">
        <v>4513</v>
      </c>
      <c r="C12" s="8">
        <v>758</v>
      </c>
      <c r="D12" s="8">
        <v>548.44</v>
      </c>
      <c r="E12" s="8">
        <f t="shared" si="0"/>
        <v>-209.55999999999995</v>
      </c>
      <c r="F12" s="10">
        <f t="shared" si="1"/>
        <v>72.35356200527706</v>
      </c>
    </row>
    <row r="13" spans="1:6" ht="12.75">
      <c r="A13" s="7" t="s">
        <v>47</v>
      </c>
      <c r="B13" s="8">
        <v>3919.4</v>
      </c>
      <c r="C13" s="8">
        <v>2077.25</v>
      </c>
      <c r="D13" s="8">
        <v>3256.87</v>
      </c>
      <c r="E13" s="8">
        <f t="shared" si="0"/>
        <v>1179.62</v>
      </c>
      <c r="F13" s="10">
        <f t="shared" si="1"/>
        <v>156.78757973281984</v>
      </c>
    </row>
    <row r="14" spans="1:6" ht="12.75">
      <c r="A14" s="7" t="s">
        <v>48</v>
      </c>
      <c r="B14" s="8">
        <v>6442</v>
      </c>
      <c r="C14" s="8">
        <v>644.2</v>
      </c>
      <c r="D14" s="8">
        <v>1036.42</v>
      </c>
      <c r="E14" s="8">
        <f t="shared" si="0"/>
        <v>392.22</v>
      </c>
      <c r="F14" s="10">
        <f t="shared" si="1"/>
        <v>160.88481837938528</v>
      </c>
    </row>
    <row r="15" spans="1:6" ht="12.75">
      <c r="A15" s="7" t="s">
        <v>14</v>
      </c>
      <c r="B15" s="8">
        <v>14372</v>
      </c>
      <c r="C15" s="8">
        <v>7186</v>
      </c>
      <c r="D15" s="8">
        <v>3663.57</v>
      </c>
      <c r="E15" s="8">
        <f t="shared" si="0"/>
        <v>-3522.43</v>
      </c>
      <c r="F15" s="10">
        <f t="shared" si="1"/>
        <v>50.982048427497915</v>
      </c>
    </row>
    <row r="16" spans="1:6" ht="25.5">
      <c r="A16" s="7" t="s">
        <v>7</v>
      </c>
      <c r="B16" s="8">
        <v>10903.78</v>
      </c>
      <c r="C16" s="8">
        <v>4715.84</v>
      </c>
      <c r="D16" s="8">
        <v>4928.33</v>
      </c>
      <c r="E16" s="8">
        <f t="shared" si="0"/>
        <v>212.48999999999978</v>
      </c>
      <c r="F16" s="10">
        <f t="shared" si="1"/>
        <v>104.50587806202077</v>
      </c>
    </row>
    <row r="17" spans="1:6" ht="12.75">
      <c r="A17" s="9" t="s">
        <v>8</v>
      </c>
      <c r="B17" s="8">
        <v>1471.87</v>
      </c>
      <c r="C17" s="8">
        <v>735.92</v>
      </c>
      <c r="D17" s="8">
        <v>286.47</v>
      </c>
      <c r="E17" s="8">
        <f aca="true" t="shared" si="2" ref="E17:E22">D17-C17</f>
        <v>-449.44999999999993</v>
      </c>
      <c r="F17" s="10">
        <f t="shared" si="1"/>
        <v>38.92678552016524</v>
      </c>
    </row>
    <row r="18" spans="1:6" ht="12.75">
      <c r="A18" s="7" t="s">
        <v>9</v>
      </c>
      <c r="B18" s="8">
        <v>0</v>
      </c>
      <c r="C18" s="8">
        <v>0</v>
      </c>
      <c r="D18" s="8">
        <v>53</v>
      </c>
      <c r="E18" s="8">
        <f t="shared" si="2"/>
        <v>53</v>
      </c>
      <c r="F18" s="10"/>
    </row>
    <row r="19" spans="1:6" ht="12.75">
      <c r="A19" s="9" t="s">
        <v>59</v>
      </c>
      <c r="B19" s="8">
        <v>2648.98</v>
      </c>
      <c r="C19" s="8">
        <v>2516.98</v>
      </c>
      <c r="D19" s="8">
        <v>2413.18</v>
      </c>
      <c r="E19" s="8">
        <f t="shared" si="2"/>
        <v>-103.80000000000018</v>
      </c>
      <c r="F19" s="10">
        <f t="shared" si="1"/>
        <v>95.87601013913499</v>
      </c>
    </row>
    <row r="20" spans="1:6" ht="12.75">
      <c r="A20" s="7" t="s">
        <v>11</v>
      </c>
      <c r="B20" s="8">
        <v>1220</v>
      </c>
      <c r="C20" s="8">
        <v>550</v>
      </c>
      <c r="D20" s="8">
        <v>1177.196</v>
      </c>
      <c r="E20" s="8">
        <f t="shared" si="2"/>
        <v>627.1959999999999</v>
      </c>
      <c r="F20" s="10">
        <f t="shared" si="1"/>
        <v>214.03563636363634</v>
      </c>
    </row>
    <row r="21" spans="1:6" ht="12.75">
      <c r="A21" s="7" t="s">
        <v>49</v>
      </c>
      <c r="B21" s="8">
        <v>0</v>
      </c>
      <c r="C21" s="8">
        <v>0</v>
      </c>
      <c r="D21" s="8">
        <v>0</v>
      </c>
      <c r="E21" s="8">
        <f t="shared" si="2"/>
        <v>0</v>
      </c>
      <c r="F21" s="10"/>
    </row>
    <row r="22" spans="1:6" ht="12.75">
      <c r="A22" s="7" t="s">
        <v>17</v>
      </c>
      <c r="B22" s="8">
        <v>0</v>
      </c>
      <c r="C22" s="8">
        <v>0</v>
      </c>
      <c r="D22" s="8">
        <v>929.4</v>
      </c>
      <c r="E22" s="8">
        <f t="shared" si="2"/>
        <v>929.4</v>
      </c>
      <c r="F22" s="10"/>
    </row>
    <row r="23" spans="1:6" ht="12.75">
      <c r="A23" s="6" t="s">
        <v>18</v>
      </c>
      <c r="B23" s="3">
        <v>21265</v>
      </c>
      <c r="C23" s="3">
        <v>12673.15</v>
      </c>
      <c r="D23" s="3">
        <v>9299.62</v>
      </c>
      <c r="E23" s="3">
        <f t="shared" si="0"/>
        <v>-3373.529999999999</v>
      </c>
      <c r="F23" s="4">
        <f t="shared" si="1"/>
        <v>73.38049340534911</v>
      </c>
    </row>
    <row r="24" spans="1:6" ht="12.75">
      <c r="A24" s="7" t="s">
        <v>16</v>
      </c>
      <c r="B24" s="8">
        <v>5007.3</v>
      </c>
      <c r="C24" s="8">
        <v>2503.65</v>
      </c>
      <c r="D24" s="8">
        <v>2423.25</v>
      </c>
      <c r="E24" s="8">
        <f t="shared" si="0"/>
        <v>-80.40000000000009</v>
      </c>
      <c r="F24" s="10">
        <f t="shared" si="1"/>
        <v>96.78868851476844</v>
      </c>
    </row>
    <row r="25" spans="1:6" ht="15.75">
      <c r="A25" s="13" t="s">
        <v>3</v>
      </c>
      <c r="B25" s="14">
        <f>B26+B27+B28+B29+B30+B31+B32+B33+B34</f>
        <v>134646.96</v>
      </c>
      <c r="C25" s="14">
        <f>C26+C27+C28+C29+C30+C31+C32+C33+C34</f>
        <v>69670.35</v>
      </c>
      <c r="D25" s="23">
        <f>D26+D27+D28+D29+D30+D31+D32+D33+D34</f>
        <v>61145.81</v>
      </c>
      <c r="E25" s="14">
        <f>E26+E27+E28+E29+E30+E31+E32+E33+E34</f>
        <v>-8524.540000000003</v>
      </c>
      <c r="F25" s="15">
        <f>D25/C25*100</f>
        <v>87.7644650845015</v>
      </c>
    </row>
    <row r="26" spans="1:6" ht="12.75">
      <c r="A26" s="21" t="s">
        <v>20</v>
      </c>
      <c r="B26" s="12">
        <v>19279.16</v>
      </c>
      <c r="C26" s="12">
        <v>10741.36</v>
      </c>
      <c r="D26" s="12">
        <v>10506.6</v>
      </c>
      <c r="E26" s="20">
        <f aca="true" t="shared" si="3" ref="E26:E34">D26-C26</f>
        <v>-234.76000000000022</v>
      </c>
      <c r="F26" s="10">
        <f aca="true" t="shared" si="4" ref="F26:F33">D26/C26*100</f>
        <v>97.8144294577223</v>
      </c>
    </row>
    <row r="27" spans="1:6" ht="25.5">
      <c r="A27" s="21" t="s">
        <v>22</v>
      </c>
      <c r="B27" s="12">
        <v>223.3</v>
      </c>
      <c r="C27" s="12">
        <v>45.1</v>
      </c>
      <c r="D27" s="12">
        <v>27.8</v>
      </c>
      <c r="E27" s="20">
        <f t="shared" si="3"/>
        <v>-17.3</v>
      </c>
      <c r="F27" s="10">
        <f t="shared" si="4"/>
        <v>61.64079822616409</v>
      </c>
    </row>
    <row r="28" spans="1:9" ht="12.75">
      <c r="A28" s="21" t="s">
        <v>23</v>
      </c>
      <c r="B28" s="12">
        <v>26053.51</v>
      </c>
      <c r="C28" s="12">
        <v>6374.94</v>
      </c>
      <c r="D28" s="12">
        <v>6363.94</v>
      </c>
      <c r="E28" s="20">
        <f t="shared" si="3"/>
        <v>-11</v>
      </c>
      <c r="F28" s="10">
        <f t="shared" si="4"/>
        <v>99.8274493563861</v>
      </c>
      <c r="G28" s="29"/>
      <c r="H28" s="29"/>
      <c r="I28" s="29"/>
    </row>
    <row r="29" spans="1:9" ht="12.75">
      <c r="A29" s="21" t="s">
        <v>24</v>
      </c>
      <c r="B29" s="12">
        <v>45746.19</v>
      </c>
      <c r="C29" s="12">
        <v>29193.08</v>
      </c>
      <c r="D29" s="12">
        <v>20768.8</v>
      </c>
      <c r="E29" s="20">
        <f t="shared" si="3"/>
        <v>-8424.280000000002</v>
      </c>
      <c r="F29" s="10">
        <f t="shared" si="4"/>
        <v>71.14288728698719</v>
      </c>
      <c r="G29" s="30"/>
      <c r="H29" s="30"/>
      <c r="I29" s="29"/>
    </row>
    <row r="30" spans="1:9" ht="12.75" customHeight="1">
      <c r="A30" s="21" t="s">
        <v>25</v>
      </c>
      <c r="B30" s="12">
        <v>24016.75</v>
      </c>
      <c r="C30" s="12">
        <v>12800.53</v>
      </c>
      <c r="D30" s="12">
        <v>12787.53</v>
      </c>
      <c r="E30" s="20">
        <f t="shared" si="3"/>
        <v>-13</v>
      </c>
      <c r="F30" s="10">
        <f t="shared" si="4"/>
        <v>99.89844170514814</v>
      </c>
      <c r="G30" s="30"/>
      <c r="H30" s="30"/>
      <c r="I30" s="29"/>
    </row>
    <row r="31" spans="1:9" ht="12.75" customHeight="1">
      <c r="A31" s="21" t="s">
        <v>26</v>
      </c>
      <c r="B31" s="12">
        <v>1396.82</v>
      </c>
      <c r="C31" s="12">
        <v>500</v>
      </c>
      <c r="D31" s="12">
        <v>675.8</v>
      </c>
      <c r="E31" s="20">
        <f t="shared" si="3"/>
        <v>175.79999999999995</v>
      </c>
      <c r="F31" s="10">
        <f t="shared" si="4"/>
        <v>135.16</v>
      </c>
      <c r="G31" s="30"/>
      <c r="H31" s="30"/>
      <c r="I31" s="29"/>
    </row>
    <row r="32" spans="1:9" ht="12.75" customHeight="1">
      <c r="A32" s="21" t="s">
        <v>27</v>
      </c>
      <c r="B32" s="12">
        <v>15884.89</v>
      </c>
      <c r="C32" s="12">
        <v>9090.34</v>
      </c>
      <c r="D32" s="12">
        <v>9090.34</v>
      </c>
      <c r="E32" s="20">
        <f t="shared" si="3"/>
        <v>0</v>
      </c>
      <c r="F32" s="10">
        <f t="shared" si="4"/>
        <v>100</v>
      </c>
      <c r="G32" s="29"/>
      <c r="H32" s="29"/>
      <c r="I32" s="29"/>
    </row>
    <row r="33" spans="1:6" ht="12.75" customHeight="1">
      <c r="A33" s="21" t="s">
        <v>36</v>
      </c>
      <c r="B33" s="12">
        <v>1846.34</v>
      </c>
      <c r="C33" s="12">
        <v>925</v>
      </c>
      <c r="D33" s="12">
        <v>925</v>
      </c>
      <c r="E33" s="20">
        <f t="shared" si="3"/>
        <v>0</v>
      </c>
      <c r="F33" s="10">
        <f t="shared" si="4"/>
        <v>100</v>
      </c>
    </row>
    <row r="34" spans="1:6" ht="12.75">
      <c r="A34" s="21" t="s">
        <v>37</v>
      </c>
      <c r="B34" s="12">
        <v>200</v>
      </c>
      <c r="C34" s="12">
        <v>0</v>
      </c>
      <c r="D34" s="12">
        <v>0</v>
      </c>
      <c r="E34" s="20">
        <f t="shared" si="3"/>
        <v>0</v>
      </c>
      <c r="F34" s="10"/>
    </row>
    <row r="35" spans="1:6" s="19" customFormat="1" ht="15.75">
      <c r="A35" s="17" t="s">
        <v>28</v>
      </c>
      <c r="B35" s="25">
        <f>B7-B25</f>
        <v>-32602.62999999999</v>
      </c>
      <c r="C35" s="25">
        <f>C7-C25</f>
        <v>-20941.870000000003</v>
      </c>
      <c r="D35" s="25">
        <f>D7-D25</f>
        <v>-18569.634</v>
      </c>
      <c r="E35" s="16"/>
      <c r="F35" s="15"/>
    </row>
    <row r="36" spans="1:6" ht="25.5">
      <c r="A36" s="22" t="s">
        <v>4</v>
      </c>
      <c r="B36" s="26">
        <f>B37+B38</f>
        <v>32602.63</v>
      </c>
      <c r="C36" s="26">
        <f>C37+C38</f>
        <v>20941.87</v>
      </c>
      <c r="D36" s="26">
        <f>D37+D38</f>
        <v>18569.63</v>
      </c>
      <c r="E36" s="3"/>
      <c r="F36" s="4"/>
    </row>
    <row r="37" spans="1:6" ht="12.75" customHeight="1">
      <c r="A37" s="21" t="s">
        <v>12</v>
      </c>
      <c r="B37" s="27">
        <v>0</v>
      </c>
      <c r="C37" s="27">
        <v>0</v>
      </c>
      <c r="D37" s="27">
        <v>0</v>
      </c>
      <c r="E37" s="8"/>
      <c r="F37" s="10"/>
    </row>
    <row r="38" spans="1:6" ht="12.75" customHeight="1">
      <c r="A38" s="21" t="s">
        <v>67</v>
      </c>
      <c r="B38" s="27">
        <v>32602.63</v>
      </c>
      <c r="C38" s="27">
        <v>20941.87</v>
      </c>
      <c r="D38" s="27">
        <v>18569.63</v>
      </c>
      <c r="E38" s="8"/>
      <c r="F38" s="10"/>
    </row>
  </sheetData>
  <sheetProtection/>
  <mergeCells count="4">
    <mergeCell ref="A1:F1"/>
    <mergeCell ref="A2:F2"/>
    <mergeCell ref="A3:F3"/>
    <mergeCell ref="A4:F4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41.421875" style="0" customWidth="1"/>
    <col min="2" max="2" width="11.140625" style="0" bestFit="1" customWidth="1"/>
    <col min="3" max="3" width="12.00390625" style="0" customWidth="1"/>
    <col min="4" max="4" width="13.421875" style="0" customWidth="1"/>
    <col min="5" max="6" width="11.421875" style="0" bestFit="1" customWidth="1"/>
  </cols>
  <sheetData>
    <row r="1" spans="1:6" ht="15.75">
      <c r="A1" s="33" t="s">
        <v>38</v>
      </c>
      <c r="B1" s="33"/>
      <c r="C1" s="33"/>
      <c r="D1" s="33"/>
      <c r="E1" s="33"/>
      <c r="F1" s="33"/>
    </row>
    <row r="2" spans="1:6" ht="15.75">
      <c r="A2" s="33" t="s">
        <v>65</v>
      </c>
      <c r="B2" s="33"/>
      <c r="C2" s="33"/>
      <c r="D2" s="33"/>
      <c r="E2" s="33"/>
      <c r="F2" s="33"/>
    </row>
    <row r="3" spans="1:6" ht="12.75" customHeight="1">
      <c r="A3" s="32"/>
      <c r="B3" s="32"/>
      <c r="C3" s="32"/>
      <c r="D3" s="32"/>
      <c r="E3" s="32"/>
      <c r="F3" s="32"/>
    </row>
    <row r="4" spans="1:7" ht="12.75">
      <c r="A4" s="31" t="s">
        <v>46</v>
      </c>
      <c r="B4" s="31"/>
      <c r="C4" s="31"/>
      <c r="D4" s="31"/>
      <c r="E4" s="31"/>
      <c r="F4" s="31"/>
      <c r="G4" s="1"/>
    </row>
    <row r="5" spans="1:6" ht="38.25">
      <c r="A5" s="2" t="s">
        <v>0</v>
      </c>
      <c r="B5" s="2" t="s">
        <v>61</v>
      </c>
      <c r="C5" s="2" t="s">
        <v>1</v>
      </c>
      <c r="D5" s="2" t="s">
        <v>66</v>
      </c>
      <c r="E5" s="2" t="s">
        <v>56</v>
      </c>
      <c r="F5" s="2" t="s">
        <v>57</v>
      </c>
    </row>
    <row r="6" spans="1:6" ht="12.75">
      <c r="A6" s="24" t="s">
        <v>50</v>
      </c>
      <c r="B6" s="24" t="s">
        <v>51</v>
      </c>
      <c r="C6" s="24" t="s">
        <v>52</v>
      </c>
      <c r="D6" s="24" t="s">
        <v>53</v>
      </c>
      <c r="E6" s="24" t="s">
        <v>54</v>
      </c>
      <c r="F6" s="24" t="s">
        <v>55</v>
      </c>
    </row>
    <row r="7" spans="1:6" ht="15.75">
      <c r="A7" s="13" t="s">
        <v>2</v>
      </c>
      <c r="B7" s="14">
        <f>B8+B23</f>
        <v>9822.900000000001</v>
      </c>
      <c r="C7" s="14">
        <f>C8+C23</f>
        <v>5432.700000000001</v>
      </c>
      <c r="D7" s="14">
        <f>D8+D23</f>
        <v>5415.01</v>
      </c>
      <c r="E7" s="14">
        <f>E8+E23</f>
        <v>-557.9499999999999</v>
      </c>
      <c r="F7" s="15">
        <f>D7/C7*100</f>
        <v>99.6743792221179</v>
      </c>
    </row>
    <row r="8" spans="1:6" ht="12.75">
      <c r="A8" s="6" t="s">
        <v>19</v>
      </c>
      <c r="B8" s="3">
        <f>B9+B11+B12+B13+B14+B15+B17+B18+B19+B21+B22+B10</f>
        <v>3679.1000000000004</v>
      </c>
      <c r="C8" s="3">
        <f>C9+C11+C12+C13+C14+C15+C17+C18+C19+C21+C22+C10</f>
        <v>1940.9500000000003</v>
      </c>
      <c r="D8" s="3">
        <f>D9+D10+D11+D12+D13+D14+D15+D16+D17+D18+D19+D20+D21+D22</f>
        <v>1923.2600000000002</v>
      </c>
      <c r="E8" s="3">
        <f>E9+E11+E12+E13+E14+E15+E17+E18+E19+E21+E22</f>
        <v>-557.9499999999999</v>
      </c>
      <c r="F8" s="4">
        <f>D8/C8*100</f>
        <v>99.0885906386048</v>
      </c>
    </row>
    <row r="9" spans="1:6" ht="12.75">
      <c r="A9" s="7" t="s">
        <v>5</v>
      </c>
      <c r="B9" s="8">
        <v>418.2</v>
      </c>
      <c r="C9" s="8">
        <v>155</v>
      </c>
      <c r="D9" s="8">
        <v>179.96</v>
      </c>
      <c r="E9" s="8">
        <f aca="true" t="shared" si="0" ref="E9:E24">D9-C9</f>
        <v>24.960000000000008</v>
      </c>
      <c r="F9" s="10">
        <f aca="true" t="shared" si="1" ref="F9:F24">D9/C9*100</f>
        <v>116.10322580645163</v>
      </c>
    </row>
    <row r="10" spans="1:6" ht="12.75">
      <c r="A10" s="7" t="s">
        <v>64</v>
      </c>
      <c r="B10" s="8">
        <v>903</v>
      </c>
      <c r="C10" s="8">
        <v>348.7</v>
      </c>
      <c r="D10" s="8">
        <v>296.04</v>
      </c>
      <c r="E10" s="8">
        <f t="shared" si="0"/>
        <v>-52.65999999999997</v>
      </c>
      <c r="F10" s="10">
        <f t="shared" si="1"/>
        <v>84.89819328936049</v>
      </c>
    </row>
    <row r="11" spans="1:6" ht="12.75">
      <c r="A11" s="7" t="s">
        <v>6</v>
      </c>
      <c r="B11" s="8">
        <v>0</v>
      </c>
      <c r="C11" s="8">
        <v>0</v>
      </c>
      <c r="D11" s="8">
        <v>33.35</v>
      </c>
      <c r="E11" s="8">
        <f t="shared" si="0"/>
        <v>33.35</v>
      </c>
      <c r="F11" s="10"/>
    </row>
    <row r="12" spans="1:6" ht="12.75">
      <c r="A12" s="7" t="s">
        <v>13</v>
      </c>
      <c r="B12" s="8">
        <v>179</v>
      </c>
      <c r="C12" s="8">
        <v>17.5</v>
      </c>
      <c r="D12" s="8">
        <v>18.77</v>
      </c>
      <c r="E12" s="8">
        <f t="shared" si="0"/>
        <v>1.2699999999999996</v>
      </c>
      <c r="F12" s="10">
        <f t="shared" si="1"/>
        <v>107.25714285714285</v>
      </c>
    </row>
    <row r="13" spans="1:6" ht="12.75">
      <c r="A13" s="7" t="s">
        <v>47</v>
      </c>
      <c r="B13" s="8">
        <v>12.5</v>
      </c>
      <c r="C13" s="8">
        <v>11.4</v>
      </c>
      <c r="D13" s="8">
        <v>11.45</v>
      </c>
      <c r="E13" s="8">
        <f t="shared" si="0"/>
        <v>0.049999999999998934</v>
      </c>
      <c r="F13" s="10">
        <f t="shared" si="1"/>
        <v>100.43859649122805</v>
      </c>
    </row>
    <row r="14" spans="1:6" ht="12.75">
      <c r="A14" s="7" t="s">
        <v>48</v>
      </c>
      <c r="B14" s="8">
        <v>310.5</v>
      </c>
      <c r="C14" s="8">
        <v>47.9</v>
      </c>
      <c r="D14" s="8">
        <v>52.34</v>
      </c>
      <c r="E14" s="8">
        <f t="shared" si="0"/>
        <v>4.440000000000005</v>
      </c>
      <c r="F14" s="10">
        <f t="shared" si="1"/>
        <v>109.26931106471818</v>
      </c>
    </row>
    <row r="15" spans="1:6" ht="12.75">
      <c r="A15" s="7" t="s">
        <v>14</v>
      </c>
      <c r="B15" s="8">
        <v>305</v>
      </c>
      <c r="C15" s="8">
        <v>80.8</v>
      </c>
      <c r="D15" s="8">
        <v>82.57</v>
      </c>
      <c r="E15" s="8">
        <f t="shared" si="0"/>
        <v>1.769999999999996</v>
      </c>
      <c r="F15" s="10">
        <f t="shared" si="1"/>
        <v>102.19059405940594</v>
      </c>
    </row>
    <row r="16" spans="1:6" ht="12.75">
      <c r="A16" s="7" t="s">
        <v>60</v>
      </c>
      <c r="B16" s="8">
        <v>0</v>
      </c>
      <c r="C16" s="8">
        <v>0</v>
      </c>
      <c r="D16" s="8">
        <v>0</v>
      </c>
      <c r="E16" s="8">
        <f t="shared" si="0"/>
        <v>0</v>
      </c>
      <c r="F16" s="10"/>
    </row>
    <row r="17" spans="1:6" ht="12.75">
      <c r="A17" s="7" t="s">
        <v>34</v>
      </c>
      <c r="B17" s="8">
        <v>2</v>
      </c>
      <c r="C17" s="8">
        <v>0.6</v>
      </c>
      <c r="D17" s="8">
        <v>0.6</v>
      </c>
      <c r="E17" s="8">
        <f t="shared" si="0"/>
        <v>0</v>
      </c>
      <c r="F17" s="10">
        <f t="shared" si="1"/>
        <v>100</v>
      </c>
    </row>
    <row r="18" spans="1:6" ht="25.5">
      <c r="A18" s="7" t="s">
        <v>7</v>
      </c>
      <c r="B18" s="8">
        <v>1434.9</v>
      </c>
      <c r="C18" s="8">
        <v>1241.65</v>
      </c>
      <c r="D18" s="8">
        <v>617.95</v>
      </c>
      <c r="E18" s="8">
        <f t="shared" si="0"/>
        <v>-623.7</v>
      </c>
      <c r="F18" s="10">
        <f t="shared" si="1"/>
        <v>49.7684532678291</v>
      </c>
    </row>
    <row r="19" spans="1:6" ht="12.75">
      <c r="A19" s="9" t="s">
        <v>8</v>
      </c>
      <c r="B19" s="8">
        <v>14</v>
      </c>
      <c r="C19" s="8">
        <v>2.2</v>
      </c>
      <c r="D19" s="8">
        <v>2.14</v>
      </c>
      <c r="E19" s="8">
        <f>D19-C19</f>
        <v>-0.06000000000000005</v>
      </c>
      <c r="F19" s="10">
        <f>D19/C19*100</f>
        <v>97.27272727272727</v>
      </c>
    </row>
    <row r="20" spans="1:6" ht="12.75">
      <c r="A20" s="7" t="s">
        <v>9</v>
      </c>
      <c r="B20" s="8">
        <v>0</v>
      </c>
      <c r="C20" s="8">
        <v>0</v>
      </c>
      <c r="D20" s="8">
        <v>592.92</v>
      </c>
      <c r="E20" s="8">
        <f>D20-C20</f>
        <v>592.92</v>
      </c>
      <c r="F20" s="10">
        <v>0</v>
      </c>
    </row>
    <row r="21" spans="1:6" ht="12.75">
      <c r="A21" s="7" t="s">
        <v>11</v>
      </c>
      <c r="B21" s="8">
        <v>100</v>
      </c>
      <c r="C21" s="8">
        <v>35.2</v>
      </c>
      <c r="D21" s="8">
        <v>35.17</v>
      </c>
      <c r="E21" s="8">
        <f>D21-C21</f>
        <v>-0.030000000000001137</v>
      </c>
      <c r="F21" s="10"/>
    </row>
    <row r="22" spans="1:6" ht="12.75">
      <c r="A22" s="7" t="s">
        <v>17</v>
      </c>
      <c r="B22" s="8">
        <v>0</v>
      </c>
      <c r="C22" s="8">
        <v>0</v>
      </c>
      <c r="D22" s="8">
        <v>0</v>
      </c>
      <c r="E22" s="8">
        <f>D22-C22</f>
        <v>0</v>
      </c>
      <c r="F22" s="10"/>
    </row>
    <row r="23" spans="1:6" ht="12.75">
      <c r="A23" s="6" t="s">
        <v>18</v>
      </c>
      <c r="B23" s="3">
        <v>6143.8</v>
      </c>
      <c r="C23" s="3">
        <v>3491.75</v>
      </c>
      <c r="D23" s="3">
        <v>3491.75</v>
      </c>
      <c r="E23" s="3">
        <f t="shared" si="0"/>
        <v>0</v>
      </c>
      <c r="F23" s="4">
        <f t="shared" si="1"/>
        <v>100</v>
      </c>
    </row>
    <row r="24" spans="1:6" ht="12.75">
      <c r="A24" s="7" t="s">
        <v>16</v>
      </c>
      <c r="B24" s="8">
        <v>4264.3</v>
      </c>
      <c r="C24" s="8">
        <v>1971.75</v>
      </c>
      <c r="D24" s="8">
        <v>1971.75</v>
      </c>
      <c r="E24" s="8">
        <f t="shared" si="0"/>
        <v>0</v>
      </c>
      <c r="F24" s="10">
        <f t="shared" si="1"/>
        <v>100</v>
      </c>
    </row>
    <row r="25" spans="1:6" ht="15.75">
      <c r="A25" s="13" t="s">
        <v>3</v>
      </c>
      <c r="B25" s="14">
        <f>B26+B27+B28+B29+B30+B31+B32+B33+B34</f>
        <v>10133.29</v>
      </c>
      <c r="C25" s="14">
        <f>C26+C27+C28+C29+C30+C31+C32+C33+C34</f>
        <v>4574.44</v>
      </c>
      <c r="D25" s="14">
        <f>D26+D27+D28+D29+D30+D31+D32+D33+D34</f>
        <v>4213.94</v>
      </c>
      <c r="E25" s="14">
        <f>E26+E27+E28+E29+E30+E31+E32+E33+E34</f>
        <v>-360.5</v>
      </c>
      <c r="F25" s="15">
        <f>D25/C25*100</f>
        <v>92.11925394146606</v>
      </c>
    </row>
    <row r="26" spans="1:6" ht="12.75">
      <c r="A26" s="21" t="s">
        <v>20</v>
      </c>
      <c r="B26" s="12">
        <v>2591.16</v>
      </c>
      <c r="C26" s="12">
        <v>1134.55</v>
      </c>
      <c r="D26" s="12">
        <v>1128.61</v>
      </c>
      <c r="E26" s="20">
        <f aca="true" t="shared" si="2" ref="E26:E34">D26-C26</f>
        <v>-5.940000000000055</v>
      </c>
      <c r="F26" s="10">
        <f aca="true" t="shared" si="3" ref="F26:F33">D26/C26*100</f>
        <v>99.4764444052708</v>
      </c>
    </row>
    <row r="27" spans="1:6" ht="12.75">
      <c r="A27" s="21" t="s">
        <v>21</v>
      </c>
      <c r="B27" s="12">
        <v>62.7</v>
      </c>
      <c r="C27" s="12">
        <v>21.5</v>
      </c>
      <c r="D27" s="12">
        <v>19.73</v>
      </c>
      <c r="E27" s="20">
        <f t="shared" si="2"/>
        <v>-1.7699999999999996</v>
      </c>
      <c r="F27" s="10">
        <f t="shared" si="3"/>
        <v>91.76744186046511</v>
      </c>
    </row>
    <row r="28" spans="1:6" ht="25.5">
      <c r="A28" s="21" t="s">
        <v>22</v>
      </c>
      <c r="B28" s="12">
        <v>356.75</v>
      </c>
      <c r="C28" s="12">
        <v>143.53</v>
      </c>
      <c r="D28" s="12">
        <v>143.14</v>
      </c>
      <c r="E28" s="20">
        <f t="shared" si="2"/>
        <v>-0.3900000000000148</v>
      </c>
      <c r="F28" s="10">
        <f t="shared" si="3"/>
        <v>99.72827980213195</v>
      </c>
    </row>
    <row r="29" spans="1:6" ht="12.75">
      <c r="A29" s="21" t="s">
        <v>23</v>
      </c>
      <c r="B29" s="12">
        <v>1354.66</v>
      </c>
      <c r="C29" s="12">
        <v>235.3</v>
      </c>
      <c r="D29" s="12">
        <v>234.21</v>
      </c>
      <c r="E29" s="20">
        <f t="shared" si="2"/>
        <v>-1.0900000000000034</v>
      </c>
      <c r="F29" s="10">
        <f t="shared" si="3"/>
        <v>99.53676158096047</v>
      </c>
    </row>
    <row r="30" spans="1:6" ht="12.75">
      <c r="A30" s="21" t="s">
        <v>24</v>
      </c>
      <c r="B30" s="12">
        <v>2997.8</v>
      </c>
      <c r="C30" s="12">
        <v>1655.84</v>
      </c>
      <c r="D30" s="12">
        <v>1304.55</v>
      </c>
      <c r="E30" s="20">
        <f t="shared" si="2"/>
        <v>-351.28999999999996</v>
      </c>
      <c r="F30" s="10">
        <f t="shared" si="3"/>
        <v>78.78478596965891</v>
      </c>
    </row>
    <row r="31" spans="1:6" ht="12.75" customHeight="1">
      <c r="A31" s="21" t="s">
        <v>25</v>
      </c>
      <c r="B31" s="12">
        <v>2634.03</v>
      </c>
      <c r="C31" s="12">
        <v>1334.52</v>
      </c>
      <c r="D31" s="12">
        <v>1334.51</v>
      </c>
      <c r="E31" s="20">
        <f t="shared" si="2"/>
        <v>-0.009999999999990905</v>
      </c>
      <c r="F31" s="10">
        <f t="shared" si="3"/>
        <v>99.99925066690646</v>
      </c>
    </row>
    <row r="32" spans="1:6" ht="12.75" customHeight="1">
      <c r="A32" s="21" t="s">
        <v>26</v>
      </c>
      <c r="B32" s="12">
        <v>91.6</v>
      </c>
      <c r="C32" s="12">
        <v>34.4</v>
      </c>
      <c r="D32" s="12">
        <v>34.4</v>
      </c>
      <c r="E32" s="20">
        <f t="shared" si="2"/>
        <v>0</v>
      </c>
      <c r="F32" s="10">
        <f t="shared" si="3"/>
        <v>100</v>
      </c>
    </row>
    <row r="33" spans="1:6" ht="12.75" customHeight="1">
      <c r="A33" s="21" t="s">
        <v>27</v>
      </c>
      <c r="B33" s="12">
        <v>44.59</v>
      </c>
      <c r="C33" s="12">
        <v>14.8</v>
      </c>
      <c r="D33" s="12">
        <v>14.79</v>
      </c>
      <c r="E33" s="20">
        <f t="shared" si="2"/>
        <v>-0.010000000000001563</v>
      </c>
      <c r="F33" s="10">
        <f t="shared" si="3"/>
        <v>99.93243243243242</v>
      </c>
    </row>
    <row r="34" spans="1:6" ht="12.75" customHeight="1">
      <c r="A34" s="21" t="s">
        <v>37</v>
      </c>
      <c r="B34" s="12">
        <v>0</v>
      </c>
      <c r="C34" s="12">
        <v>0</v>
      </c>
      <c r="D34" s="12">
        <v>0</v>
      </c>
      <c r="E34" s="20">
        <f t="shared" si="2"/>
        <v>0</v>
      </c>
      <c r="F34" s="10"/>
    </row>
    <row r="35" spans="1:6" s="19" customFormat="1" ht="15.75">
      <c r="A35" s="17" t="s">
        <v>28</v>
      </c>
      <c r="B35" s="25">
        <f>B7-B25</f>
        <v>-310.3899999999994</v>
      </c>
      <c r="C35" s="25">
        <f>C7-C25</f>
        <v>858.2600000000011</v>
      </c>
      <c r="D35" s="25">
        <f>D7-D25</f>
        <v>1201.0700000000006</v>
      </c>
      <c r="E35" s="16"/>
      <c r="F35" s="15"/>
    </row>
    <row r="36" spans="1:6" ht="25.5">
      <c r="A36" s="22" t="s">
        <v>4</v>
      </c>
      <c r="B36" s="26">
        <f>B37+B38</f>
        <v>310.39</v>
      </c>
      <c r="C36" s="26">
        <f>C37+C38</f>
        <v>-156.46</v>
      </c>
      <c r="D36" s="26">
        <f>D37+D38</f>
        <v>-1201.07</v>
      </c>
      <c r="E36" s="3"/>
      <c r="F36" s="4"/>
    </row>
    <row r="37" spans="1:6" ht="12.75" customHeight="1">
      <c r="A37" s="21" t="s">
        <v>12</v>
      </c>
      <c r="B37" s="27">
        <v>0</v>
      </c>
      <c r="C37" s="27">
        <v>0</v>
      </c>
      <c r="D37" s="27">
        <v>0</v>
      </c>
      <c r="E37" s="8"/>
      <c r="F37" s="10"/>
    </row>
    <row r="38" spans="1:6" ht="12.75" customHeight="1">
      <c r="A38" s="21" t="s">
        <v>67</v>
      </c>
      <c r="B38" s="27">
        <v>310.39</v>
      </c>
      <c r="C38" s="27">
        <v>-156.46</v>
      </c>
      <c r="D38" s="27">
        <v>-1201.07</v>
      </c>
      <c r="E38" s="8"/>
      <c r="F38" s="10"/>
    </row>
  </sheetData>
  <sheetProtection/>
  <mergeCells count="4">
    <mergeCell ref="A1:F1"/>
    <mergeCell ref="A2:F2"/>
    <mergeCell ref="A3:F3"/>
    <mergeCell ref="A4:F4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7">
      <selection activeCell="D6" sqref="D6"/>
    </sheetView>
  </sheetViews>
  <sheetFormatPr defaultColWidth="9.140625" defaultRowHeight="12.75"/>
  <cols>
    <col min="1" max="1" width="41.421875" style="0" customWidth="1"/>
    <col min="2" max="2" width="11.140625" style="0" bestFit="1" customWidth="1"/>
    <col min="3" max="3" width="12.00390625" style="0" customWidth="1"/>
    <col min="4" max="4" width="12.8515625" style="0" customWidth="1"/>
    <col min="5" max="6" width="11.421875" style="0" bestFit="1" customWidth="1"/>
  </cols>
  <sheetData>
    <row r="1" spans="1:6" ht="15.75">
      <c r="A1" s="33" t="s">
        <v>39</v>
      </c>
      <c r="B1" s="33"/>
      <c r="C1" s="33"/>
      <c r="D1" s="33"/>
      <c r="E1" s="33"/>
      <c r="F1" s="33"/>
    </row>
    <row r="2" spans="1:6" ht="15.75">
      <c r="A2" s="33" t="s">
        <v>69</v>
      </c>
      <c r="B2" s="33"/>
      <c r="C2" s="33"/>
      <c r="D2" s="33"/>
      <c r="E2" s="33"/>
      <c r="F2" s="33"/>
    </row>
    <row r="3" spans="1:6" ht="12.75" customHeight="1">
      <c r="A3" s="32"/>
      <c r="B3" s="32"/>
      <c r="C3" s="32"/>
      <c r="D3" s="32"/>
      <c r="E3" s="32"/>
      <c r="F3" s="32"/>
    </row>
    <row r="4" spans="1:7" ht="12.75">
      <c r="A4" s="31" t="s">
        <v>46</v>
      </c>
      <c r="B4" s="31"/>
      <c r="C4" s="31"/>
      <c r="D4" s="31"/>
      <c r="E4" s="31"/>
      <c r="F4" s="31"/>
      <c r="G4" s="1"/>
    </row>
    <row r="5" spans="1:6" ht="38.25">
      <c r="A5" s="2" t="s">
        <v>0</v>
      </c>
      <c r="B5" s="2" t="s">
        <v>61</v>
      </c>
      <c r="C5" s="2" t="s">
        <v>1</v>
      </c>
      <c r="D5" s="2" t="s">
        <v>70</v>
      </c>
      <c r="E5" s="2" t="s">
        <v>56</v>
      </c>
      <c r="F5" s="2" t="s">
        <v>57</v>
      </c>
    </row>
    <row r="6" spans="1:6" ht="12.75">
      <c r="A6" s="24" t="s">
        <v>50</v>
      </c>
      <c r="B6" s="24" t="s">
        <v>51</v>
      </c>
      <c r="C6" s="24" t="s">
        <v>52</v>
      </c>
      <c r="D6" s="24" t="s">
        <v>53</v>
      </c>
      <c r="E6" s="24" t="s">
        <v>54</v>
      </c>
      <c r="F6" s="24" t="s">
        <v>55</v>
      </c>
    </row>
    <row r="7" spans="1:6" ht="15.75">
      <c r="A7" s="13" t="s">
        <v>2</v>
      </c>
      <c r="B7" s="14">
        <f>B8+B24</f>
        <v>13984.6</v>
      </c>
      <c r="C7" s="14">
        <f>C8+C24</f>
        <v>7019.75</v>
      </c>
      <c r="D7" s="14">
        <f>D8+D24</f>
        <v>6496.889999999999</v>
      </c>
      <c r="E7" s="16">
        <f>D7-C7</f>
        <v>-522.8600000000006</v>
      </c>
      <c r="F7" s="15">
        <f>D7/C7*100</f>
        <v>92.55158659496419</v>
      </c>
    </row>
    <row r="8" spans="1:6" ht="12.75">
      <c r="A8" s="6" t="s">
        <v>19</v>
      </c>
      <c r="B8" s="3">
        <f>B9+B11+B12+B13+B14+B15+B16+B18+B19+B21+B22+B23+B20+B17+B10</f>
        <v>9493</v>
      </c>
      <c r="C8" s="3">
        <f>C9+C11+C12+C13+C14+C15+C16+C18+C19+C21+C22+C23+C20+C17+C10</f>
        <v>4536</v>
      </c>
      <c r="D8" s="3">
        <f>D9+D11+D12+D13+D14+D15+D16+D18+D19+D21+D22+D23+D20+D17+D10</f>
        <v>4013.8399999999997</v>
      </c>
      <c r="E8" s="3">
        <f>E9+E11+E12+E13+E14+E15+E16+E18+E19+E21+E22+E23</f>
        <v>-308.59000000000015</v>
      </c>
      <c r="F8" s="4">
        <f>D8/C8*100</f>
        <v>88.48853615520281</v>
      </c>
    </row>
    <row r="9" spans="1:6" ht="12.75">
      <c r="A9" s="7" t="s">
        <v>5</v>
      </c>
      <c r="B9" s="8">
        <v>406.8</v>
      </c>
      <c r="C9" s="8">
        <v>203.4</v>
      </c>
      <c r="D9" s="8">
        <v>259.93</v>
      </c>
      <c r="E9" s="8">
        <f aca="true" t="shared" si="0" ref="E9:E25">D9-C9</f>
        <v>56.53</v>
      </c>
      <c r="F9" s="10">
        <f>D9/C9*100</f>
        <v>127.79252704031465</v>
      </c>
    </row>
    <row r="10" spans="1:6" ht="12.75">
      <c r="A10" s="7" t="s">
        <v>64</v>
      </c>
      <c r="B10" s="8">
        <v>1261.7</v>
      </c>
      <c r="C10" s="8">
        <v>631</v>
      </c>
      <c r="D10" s="8">
        <v>417.43</v>
      </c>
      <c r="E10" s="8">
        <f t="shared" si="0"/>
        <v>-213.57</v>
      </c>
      <c r="F10" s="10">
        <f aca="true" t="shared" si="1" ref="F10:F19">D10/C10*100</f>
        <v>66.15372424722663</v>
      </c>
    </row>
    <row r="11" spans="1:6" ht="12.75">
      <c r="A11" s="7" t="s">
        <v>6</v>
      </c>
      <c r="B11" s="8">
        <v>1</v>
      </c>
      <c r="C11" s="8">
        <v>0</v>
      </c>
      <c r="D11" s="8">
        <v>3.08</v>
      </c>
      <c r="E11" s="8">
        <f t="shared" si="0"/>
        <v>3.08</v>
      </c>
      <c r="F11" s="10"/>
    </row>
    <row r="12" spans="1:6" ht="12.75">
      <c r="A12" s="7" t="s">
        <v>13</v>
      </c>
      <c r="B12" s="8">
        <v>98</v>
      </c>
      <c r="C12" s="8">
        <v>49</v>
      </c>
      <c r="D12" s="8">
        <v>4.26</v>
      </c>
      <c r="E12" s="8">
        <f t="shared" si="0"/>
        <v>-44.74</v>
      </c>
      <c r="F12" s="10">
        <f t="shared" si="1"/>
        <v>8.693877551020408</v>
      </c>
    </row>
    <row r="13" spans="1:6" ht="12.75">
      <c r="A13" s="7" t="s">
        <v>47</v>
      </c>
      <c r="B13" s="8">
        <v>8.5</v>
      </c>
      <c r="C13" s="8">
        <v>4.3</v>
      </c>
      <c r="D13" s="8">
        <v>7.33</v>
      </c>
      <c r="E13" s="8">
        <f t="shared" si="0"/>
        <v>3.0300000000000002</v>
      </c>
      <c r="F13" s="10">
        <f t="shared" si="1"/>
        <v>170.46511627906978</v>
      </c>
    </row>
    <row r="14" spans="1:6" ht="12.75">
      <c r="A14" s="7" t="s">
        <v>48</v>
      </c>
      <c r="B14" s="8">
        <v>166.5</v>
      </c>
      <c r="C14" s="8">
        <v>83.3</v>
      </c>
      <c r="D14" s="8">
        <v>31.16</v>
      </c>
      <c r="E14" s="8">
        <f t="shared" si="0"/>
        <v>-52.14</v>
      </c>
      <c r="F14" s="10">
        <f t="shared" si="1"/>
        <v>37.40696278511405</v>
      </c>
    </row>
    <row r="15" spans="1:6" ht="12.75">
      <c r="A15" s="7" t="s">
        <v>14</v>
      </c>
      <c r="B15" s="8">
        <v>178</v>
      </c>
      <c r="C15" s="8">
        <v>89.2</v>
      </c>
      <c r="D15" s="8">
        <v>135.53</v>
      </c>
      <c r="E15" s="8">
        <f t="shared" si="0"/>
        <v>46.33</v>
      </c>
      <c r="F15" s="10">
        <f t="shared" si="1"/>
        <v>151.9394618834081</v>
      </c>
    </row>
    <row r="16" spans="1:6" ht="12.75">
      <c r="A16" s="7" t="s">
        <v>34</v>
      </c>
      <c r="B16" s="8">
        <v>6</v>
      </c>
      <c r="C16" s="8">
        <v>3</v>
      </c>
      <c r="D16" s="8">
        <v>6.57</v>
      </c>
      <c r="E16" s="8">
        <f t="shared" si="0"/>
        <v>3.5700000000000003</v>
      </c>
      <c r="F16" s="10">
        <f t="shared" si="1"/>
        <v>219</v>
      </c>
    </row>
    <row r="17" spans="1:6" ht="12.75">
      <c r="A17" s="7" t="s">
        <v>60</v>
      </c>
      <c r="B17" s="8">
        <v>0</v>
      </c>
      <c r="C17" s="8">
        <v>0</v>
      </c>
      <c r="D17" s="8">
        <v>0</v>
      </c>
      <c r="E17" s="8">
        <f t="shared" si="0"/>
        <v>0</v>
      </c>
      <c r="F17" s="10"/>
    </row>
    <row r="18" spans="1:6" ht="25.5">
      <c r="A18" s="7" t="s">
        <v>7</v>
      </c>
      <c r="B18" s="8">
        <v>6003.5</v>
      </c>
      <c r="C18" s="8">
        <v>3001.8</v>
      </c>
      <c r="D18" s="8">
        <v>2575.52</v>
      </c>
      <c r="E18" s="8">
        <f t="shared" si="0"/>
        <v>-426.2800000000002</v>
      </c>
      <c r="F18" s="10">
        <f t="shared" si="1"/>
        <v>85.79918715437404</v>
      </c>
    </row>
    <row r="19" spans="1:6" ht="12.75">
      <c r="A19" s="9" t="s">
        <v>8</v>
      </c>
      <c r="B19" s="8">
        <v>100</v>
      </c>
      <c r="C19" s="8">
        <v>50</v>
      </c>
      <c r="D19" s="8">
        <v>49.87</v>
      </c>
      <c r="E19" s="8">
        <f t="shared" si="0"/>
        <v>-0.13000000000000256</v>
      </c>
      <c r="F19" s="10">
        <f t="shared" si="1"/>
        <v>99.74</v>
      </c>
    </row>
    <row r="20" spans="1:6" ht="12.75">
      <c r="A20" s="7" t="s">
        <v>9</v>
      </c>
      <c r="B20" s="8">
        <v>0</v>
      </c>
      <c r="C20" s="8">
        <v>0</v>
      </c>
      <c r="D20" s="8">
        <v>0</v>
      </c>
      <c r="E20" s="8">
        <f t="shared" si="0"/>
        <v>0</v>
      </c>
      <c r="F20" s="10"/>
    </row>
    <row r="21" spans="1:6" ht="12.75">
      <c r="A21" s="7" t="s">
        <v>10</v>
      </c>
      <c r="B21" s="8">
        <v>1263</v>
      </c>
      <c r="C21" s="8">
        <v>421</v>
      </c>
      <c r="D21" s="8">
        <v>0</v>
      </c>
      <c r="E21" s="8">
        <f>D21-C21</f>
        <v>-421</v>
      </c>
      <c r="F21" s="10"/>
    </row>
    <row r="22" spans="1:6" ht="12.75">
      <c r="A22" s="7" t="s">
        <v>11</v>
      </c>
      <c r="B22" s="8">
        <v>0</v>
      </c>
      <c r="C22" s="8">
        <v>0</v>
      </c>
      <c r="D22" s="8">
        <v>0.21</v>
      </c>
      <c r="E22" s="8">
        <f>D22-C22</f>
        <v>0.21</v>
      </c>
      <c r="F22" s="10"/>
    </row>
    <row r="23" spans="1:6" ht="12.75">
      <c r="A23" s="7" t="s">
        <v>17</v>
      </c>
      <c r="B23" s="8">
        <v>0</v>
      </c>
      <c r="C23" s="8">
        <v>0</v>
      </c>
      <c r="D23" s="8">
        <v>522.95</v>
      </c>
      <c r="E23" s="8">
        <f>D23-C23</f>
        <v>522.95</v>
      </c>
      <c r="F23" s="10"/>
    </row>
    <row r="24" spans="1:6" ht="12.75">
      <c r="A24" s="6" t="s">
        <v>18</v>
      </c>
      <c r="B24" s="3">
        <v>4491.6</v>
      </c>
      <c r="C24" s="3">
        <v>2483.75</v>
      </c>
      <c r="D24" s="3">
        <v>2483.05</v>
      </c>
      <c r="E24" s="3">
        <f t="shared" si="0"/>
        <v>-0.6999999999998181</v>
      </c>
      <c r="F24" s="4">
        <f>D24/C24*100</f>
        <v>99.97181680926019</v>
      </c>
    </row>
    <row r="25" spans="1:6" ht="12.75">
      <c r="A25" s="7" t="s">
        <v>16</v>
      </c>
      <c r="B25" s="8">
        <v>3583.1</v>
      </c>
      <c r="C25" s="8">
        <v>1655.05</v>
      </c>
      <c r="D25" s="8">
        <v>1655.05</v>
      </c>
      <c r="E25" s="8">
        <f t="shared" si="0"/>
        <v>0</v>
      </c>
      <c r="F25" s="10">
        <f>D25/C25*100</f>
        <v>100</v>
      </c>
    </row>
    <row r="26" spans="1:6" ht="15.75">
      <c r="A26" s="13" t="s">
        <v>3</v>
      </c>
      <c r="B26" s="14">
        <f>B27+B28+B29+B30+B31+B32+B33+B34</f>
        <v>13984.6</v>
      </c>
      <c r="C26" s="14">
        <f>C27+C28+C29+C30+C31+C32+C33+C34</f>
        <v>4048.4500000000003</v>
      </c>
      <c r="D26" s="14">
        <f>D27+D28+D29+D30+D31+D32+D33+D34</f>
        <v>3985.143</v>
      </c>
      <c r="E26" s="14">
        <f>E27+E28+E29+E30+E31+E32+E33+E34</f>
        <v>-63.30700000000007</v>
      </c>
      <c r="F26" s="15">
        <f>D26/C26*100</f>
        <v>98.43626573132926</v>
      </c>
    </row>
    <row r="27" spans="1:6" ht="12.75">
      <c r="A27" s="21" t="s">
        <v>20</v>
      </c>
      <c r="B27" s="12">
        <v>2500.3</v>
      </c>
      <c r="C27" s="12">
        <v>911.09</v>
      </c>
      <c r="D27" s="12">
        <v>911.083</v>
      </c>
      <c r="E27" s="20">
        <f aca="true" t="shared" si="2" ref="E27:E34">D27-C27</f>
        <v>-0.007000000000061846</v>
      </c>
      <c r="F27" s="10">
        <f aca="true" t="shared" si="3" ref="F27:F34">D27/C27*100</f>
        <v>99.99923168951474</v>
      </c>
    </row>
    <row r="28" spans="1:6" ht="12.75">
      <c r="A28" s="21" t="s">
        <v>21</v>
      </c>
      <c r="B28" s="12">
        <v>62.7</v>
      </c>
      <c r="C28" s="12">
        <v>62.7</v>
      </c>
      <c r="D28" s="12">
        <v>0</v>
      </c>
      <c r="E28" s="20">
        <f t="shared" si="2"/>
        <v>-62.7</v>
      </c>
      <c r="F28" s="10">
        <f t="shared" si="3"/>
        <v>0</v>
      </c>
    </row>
    <row r="29" spans="1:6" ht="25.5">
      <c r="A29" s="21" t="s">
        <v>22</v>
      </c>
      <c r="B29" s="12">
        <v>443.7</v>
      </c>
      <c r="C29" s="12">
        <v>115.27</v>
      </c>
      <c r="D29" s="12">
        <v>114.67</v>
      </c>
      <c r="E29" s="20">
        <f t="shared" si="2"/>
        <v>-0.5999999999999943</v>
      </c>
      <c r="F29" s="10">
        <f t="shared" si="3"/>
        <v>99.47948295306672</v>
      </c>
    </row>
    <row r="30" spans="1:6" ht="12.75">
      <c r="A30" s="21" t="s">
        <v>23</v>
      </c>
      <c r="B30" s="12">
        <v>2292.3</v>
      </c>
      <c r="C30" s="12">
        <v>652.89</v>
      </c>
      <c r="D30" s="12">
        <v>652.9</v>
      </c>
      <c r="E30" s="20">
        <f t="shared" si="2"/>
        <v>0.009999999999990905</v>
      </c>
      <c r="F30" s="10">
        <f t="shared" si="3"/>
        <v>100.0015316515799</v>
      </c>
    </row>
    <row r="31" spans="1:6" ht="12.75">
      <c r="A31" s="21" t="s">
        <v>24</v>
      </c>
      <c r="B31" s="12">
        <v>4701.8</v>
      </c>
      <c r="C31" s="12">
        <v>336.61</v>
      </c>
      <c r="D31" s="12">
        <v>336.61</v>
      </c>
      <c r="E31" s="20">
        <f t="shared" si="2"/>
        <v>0</v>
      </c>
      <c r="F31" s="10">
        <f t="shared" si="3"/>
        <v>100</v>
      </c>
    </row>
    <row r="32" spans="1:6" ht="12.75" customHeight="1">
      <c r="A32" s="21" t="s">
        <v>25</v>
      </c>
      <c r="B32" s="12">
        <v>3544.7</v>
      </c>
      <c r="C32" s="12">
        <v>1820</v>
      </c>
      <c r="D32" s="12">
        <v>1820</v>
      </c>
      <c r="E32" s="20">
        <f t="shared" si="2"/>
        <v>0</v>
      </c>
      <c r="F32" s="10">
        <f t="shared" si="3"/>
        <v>100</v>
      </c>
    </row>
    <row r="33" spans="1:6" ht="12.75" customHeight="1">
      <c r="A33" s="21" t="s">
        <v>26</v>
      </c>
      <c r="B33" s="12">
        <v>389.1</v>
      </c>
      <c r="C33" s="12">
        <v>124.89</v>
      </c>
      <c r="D33" s="12">
        <v>124.88</v>
      </c>
      <c r="E33" s="20">
        <f t="shared" si="2"/>
        <v>-0.010000000000005116</v>
      </c>
      <c r="F33" s="10">
        <f t="shared" si="3"/>
        <v>99.99199295379934</v>
      </c>
    </row>
    <row r="34" spans="1:6" ht="12.75" customHeight="1">
      <c r="A34" s="21" t="s">
        <v>27</v>
      </c>
      <c r="B34" s="12">
        <v>50</v>
      </c>
      <c r="C34" s="12">
        <v>25</v>
      </c>
      <c r="D34" s="12">
        <v>25</v>
      </c>
      <c r="E34" s="20">
        <f t="shared" si="2"/>
        <v>0</v>
      </c>
      <c r="F34" s="10">
        <f t="shared" si="3"/>
        <v>100</v>
      </c>
    </row>
    <row r="35" spans="1:6" s="19" customFormat="1" ht="15.75">
      <c r="A35" s="17" t="s">
        <v>28</v>
      </c>
      <c r="B35" s="25">
        <f>B7-B26</f>
        <v>0</v>
      </c>
      <c r="C35" s="25">
        <f>C7-C26</f>
        <v>2971.2999999999997</v>
      </c>
      <c r="D35" s="25">
        <f>D7-D26</f>
        <v>2511.7469999999994</v>
      </c>
      <c r="E35" s="16"/>
      <c r="F35" s="15"/>
    </row>
    <row r="36" spans="1:6" ht="25.5">
      <c r="A36" s="22" t="s">
        <v>4</v>
      </c>
      <c r="B36" s="26">
        <f>B37+B38</f>
        <v>0</v>
      </c>
      <c r="C36" s="26">
        <f>C37+C38</f>
        <v>-2971.3</v>
      </c>
      <c r="D36" s="26">
        <f>D37+D38</f>
        <v>-2511.75</v>
      </c>
      <c r="E36" s="3"/>
      <c r="F36" s="4"/>
    </row>
    <row r="37" spans="1:6" ht="12.75" customHeight="1">
      <c r="A37" s="21" t="s">
        <v>12</v>
      </c>
      <c r="B37" s="27">
        <v>0</v>
      </c>
      <c r="C37" s="27">
        <v>0</v>
      </c>
      <c r="D37" s="27">
        <v>0</v>
      </c>
      <c r="E37" s="8"/>
      <c r="F37" s="10"/>
    </row>
    <row r="38" spans="1:6" ht="12.75" customHeight="1">
      <c r="A38" s="21" t="s">
        <v>67</v>
      </c>
      <c r="B38" s="27">
        <v>0</v>
      </c>
      <c r="C38" s="27">
        <v>-2971.3</v>
      </c>
      <c r="D38" s="27">
        <v>-2511.75</v>
      </c>
      <c r="E38" s="8"/>
      <c r="F38" s="10"/>
    </row>
  </sheetData>
  <sheetProtection/>
  <mergeCells count="4">
    <mergeCell ref="A1:F1"/>
    <mergeCell ref="A2:F2"/>
    <mergeCell ref="A3:F3"/>
    <mergeCell ref="A4:F4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fau-2</cp:lastModifiedBy>
  <cp:lastPrinted>2012-09-28T08:52:43Z</cp:lastPrinted>
  <dcterms:created xsi:type="dcterms:W3CDTF">2002-03-11T10:22:12Z</dcterms:created>
  <dcterms:modified xsi:type="dcterms:W3CDTF">2014-07-29T05:21:18Z</dcterms:modified>
  <cp:category/>
  <cp:version/>
  <cp:contentType/>
  <cp:contentStatus/>
</cp:coreProperties>
</file>