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12" windowWidth="15456" windowHeight="10260" firstSheet="3" activeTab="8"/>
  </bookViews>
  <sheets>
    <sheet name="В.Давыдовское СП" sheetId="1" r:id="rId1"/>
    <sheet name="Горское СП" sheetId="2" r:id="rId2"/>
    <sheet name="Гремячинское СП" sheetId="3" r:id="rId3"/>
    <sheet name="Комаровское СП" sheetId="4" r:id="rId4"/>
    <sheet name="Крыловское СП" sheetId="5" r:id="rId5"/>
    <sheet name="Новозалесновское СП" sheetId="6" r:id="rId6"/>
    <sheet name="Осинское городское поселение" sheetId="7" r:id="rId7"/>
    <sheet name="Паклинское СП" sheetId="8" r:id="rId8"/>
    <sheet name="Пальское СП" sheetId="9" r:id="rId9"/>
  </sheets>
  <definedNames>
    <definedName name="APPT" localSheetId="0">'В.Давыдовское СП'!#REF!</definedName>
    <definedName name="FIO" localSheetId="0">'В.Давыдовское СП'!#REF!</definedName>
    <definedName name="SIGN" localSheetId="0">'В.Давыдовское СП'!#REF!</definedName>
  </definedNames>
  <calcPr fullCalcOnLoad="1"/>
</workbook>
</file>

<file path=xl/sharedStrings.xml><?xml version="1.0" encoding="utf-8"?>
<sst xmlns="http://schemas.openxmlformats.org/spreadsheetml/2006/main" count="405" uniqueCount="73">
  <si>
    <t xml:space="preserve">Наименование </t>
  </si>
  <si>
    <t xml:space="preserve">Утверждено на отчетную дату </t>
  </si>
  <si>
    <t>ДОХОДЫ</t>
  </si>
  <si>
    <t>РАСХОДЫ</t>
  </si>
  <si>
    <t>Источники для покрытия дефицита бюджета, в том числе</t>
  </si>
  <si>
    <t>Налог на доходы физических лиц</t>
  </si>
  <si>
    <t>Единый сельскохозяйственный налог</t>
  </si>
  <si>
    <t>Доходы, получаемые в виде арендной платы за земельные участки</t>
  </si>
  <si>
    <t>Доходы от сдачи в аренду имущества</t>
  </si>
  <si>
    <t>Доходы от компенсации затрат государства</t>
  </si>
  <si>
    <t>Доходы от реализации имущества</t>
  </si>
  <si>
    <t>Доходы от продажи земельных участков</t>
  </si>
  <si>
    <t>Кредиты кредитных организаций в валюте РФ</t>
  </si>
  <si>
    <t>Налог на имущество физических лиц</t>
  </si>
  <si>
    <t xml:space="preserve">Земельный налог </t>
  </si>
  <si>
    <t>Отчет об исполнении бюджета Верхнедавыдовского сельского поселения</t>
  </si>
  <si>
    <t>в том числе Дотации</t>
  </si>
  <si>
    <t>Прочие неналоговые доходы</t>
  </si>
  <si>
    <t>Безвозмездные поступления</t>
  </si>
  <si>
    <t>Налоговые и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</si>
  <si>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</si>
  <si>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</si>
  <si>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</si>
  <si>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</si>
  <si>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</si>
  <si>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</si>
  <si>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Социальная политика</t>
  </si>
  <si>
    <t>Физическая культура и спорт</t>
  </si>
  <si>
    <t>ДЕФИЦИТ (ПРОФИЦИТ)</t>
  </si>
  <si>
    <t>Отчет об исполнении бюджета Горского сельского поселения</t>
  </si>
  <si>
    <t>Отчет об исполнении бюджета Гремячинского сельского поселения</t>
  </si>
  <si>
    <t>Отчет об исполнении бюджета Комаровского сельского поселения</t>
  </si>
  <si>
    <t>Отчет об исполнении бюджета Крыловского сельского поселения</t>
  </si>
  <si>
    <t>Отчет об исполнении бюджета Новозалесновского сельского поселения</t>
  </si>
  <si>
    <t>Государственная пошлина</t>
  </si>
  <si>
    <t>Отчет об исполнении бюджета Осинского городского поселения</t>
  </si>
  <si>
    <t>Средства массовой информации</t>
  </si>
  <si>
    <t>Обслуживание муниципального долга</t>
  </si>
  <si>
    <t>Отчет об исполнении бюджета Паклинского сельского поселения</t>
  </si>
  <si>
    <t>Отчет об исполнении бюджета Пальского сельского поселения</t>
  </si>
  <si>
    <t>Единица измерения                                                                                                                                                                     тыс. руб.</t>
  </si>
  <si>
    <t>Единица измерения                                                                                                                                                               тыс. руб.</t>
  </si>
  <si>
    <t>Единица измерения                                                                                                                                                                      тыс. руб.</t>
  </si>
  <si>
    <t>Единица измерения                                                                                                                                                           тыс. руб.</t>
  </si>
  <si>
    <t>Единица измерения                                                                                                                                                          тыс. руб.</t>
  </si>
  <si>
    <t>Единица измерения                                                                                                                                                                    тыс. руб.</t>
  </si>
  <si>
    <t>Транспортный налог с организаций</t>
  </si>
  <si>
    <t>Транспортный налог с физических лиц</t>
  </si>
  <si>
    <t>1</t>
  </si>
  <si>
    <t>2</t>
  </si>
  <si>
    <t>3</t>
  </si>
  <si>
    <t>4</t>
  </si>
  <si>
    <t>5</t>
  </si>
  <si>
    <t>6</t>
  </si>
  <si>
    <r>
      <t xml:space="preserve">Отклонение </t>
    </r>
    <r>
      <rPr>
        <sz val="10"/>
        <rFont val="Times New Roman"/>
        <family val="1"/>
      </rPr>
      <t>(4-3)</t>
    </r>
  </si>
  <si>
    <r>
      <t xml:space="preserve">Процент исполнения, % </t>
    </r>
    <r>
      <rPr>
        <sz val="10"/>
        <rFont val="Times New Roman"/>
        <family val="1"/>
      </rPr>
      <t>(4/3*100)</t>
    </r>
  </si>
  <si>
    <t>Единица измерения                                                                                                                                                                             тыс. руб.</t>
  </si>
  <si>
    <t>Акцизы на нефтепродукты</t>
  </si>
  <si>
    <t>Штрафы, санкции, возмещение ущерба</t>
  </si>
  <si>
    <t>Единица измерения                                                                                                                                                                                            тыс. руб.</t>
  </si>
  <si>
    <t>Утверждено на 2016 год</t>
  </si>
  <si>
    <t>Утверждено на 2016  год</t>
  </si>
  <si>
    <t>в том числе :Дотации</t>
  </si>
  <si>
    <t xml:space="preserve"> иные межбюджетные трансферты в виде иных дотаций</t>
  </si>
  <si>
    <t>Платежи от муниципальных унитарных предприятий</t>
  </si>
  <si>
    <t>Доходы от сдачи в аренду земли</t>
  </si>
  <si>
    <t>Доходы от продажи земли</t>
  </si>
  <si>
    <t>Факт за 2 квартал 2016  года</t>
  </si>
  <si>
    <t>Факт за  2 квартал 2016  года</t>
  </si>
  <si>
    <t>Плата за увеличение площади земельных участков</t>
  </si>
  <si>
    <t>Изменение остатков средств на 01.07.2016</t>
  </si>
  <si>
    <t xml:space="preserve"> за  1 полугодие 2016 года</t>
  </si>
  <si>
    <t xml:space="preserve"> за 1 полугодие 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</si>
</sst>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#,##0.0"/>
    <numFmt numFmtId="167" formatCode="0.000"/>
    <numFmt numFmtId="168" formatCode="[$-FC19]d\ mmmm\ yyyy\ &quot;г.&quot;"/>
    <numFmt numFmtId="169" formatCode="#,##0.000"/>
    <numFmt numFmtId="170" formatCode="#,##0.00&quot;р.&quot;"/>
    <numFmt numFmtId="171" formatCode="#,##0.00_р_.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4" fillId="33" borderId="10" xfId="0" applyNumberFormat="1" applyFont="1" applyFill="1" applyBorder="1" applyAlignment="1">
      <alignment horizontal="center" vertical="center"/>
    </xf>
    <xf numFmtId="171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top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4"/>
  <sheetViews>
    <sheetView showGridLines="0" zoomScalePageLayoutView="0" workbookViewId="0" topLeftCell="A1">
      <selection activeCell="J21" sqref="J21"/>
    </sheetView>
  </sheetViews>
  <sheetFormatPr defaultColWidth="9.140625" defaultRowHeight="12.75" customHeight="1"/>
  <cols>
    <col min="1" max="1" width="41.421875" style="0" customWidth="1"/>
    <col min="2" max="2" width="11.140625" style="0" bestFit="1" customWidth="1"/>
    <col min="3" max="3" width="12.00390625" style="0" customWidth="1"/>
    <col min="4" max="4" width="12.8515625" style="0" customWidth="1"/>
    <col min="5" max="6" width="11.421875" style="0" bestFit="1" customWidth="1"/>
  </cols>
  <sheetData>
    <row r="1" spans="1:6" ht="15">
      <c r="A1" s="45" t="s">
        <v>15</v>
      </c>
      <c r="B1" s="45"/>
      <c r="C1" s="45"/>
      <c r="D1" s="45"/>
      <c r="E1" s="45"/>
      <c r="F1" s="45"/>
    </row>
    <row r="2" spans="1:6" ht="15">
      <c r="A2" s="45" t="s">
        <v>71</v>
      </c>
      <c r="B2" s="45"/>
      <c r="C2" s="45"/>
      <c r="D2" s="45"/>
      <c r="E2" s="45"/>
      <c r="F2" s="45"/>
    </row>
    <row r="3" spans="1:6" ht="12.75" customHeight="1">
      <c r="A3" s="44"/>
      <c r="B3" s="44"/>
      <c r="C3" s="44"/>
      <c r="D3" s="44"/>
      <c r="E3" s="44"/>
      <c r="F3" s="44"/>
    </row>
    <row r="4" spans="1:7" ht="12.75">
      <c r="A4" s="43" t="s">
        <v>56</v>
      </c>
      <c r="B4" s="43"/>
      <c r="C4" s="43"/>
      <c r="D4" s="43"/>
      <c r="E4" s="43"/>
      <c r="F4" s="43"/>
      <c r="G4" s="1"/>
    </row>
    <row r="5" spans="1:6" ht="38.25" customHeight="1">
      <c r="A5" s="2" t="s">
        <v>0</v>
      </c>
      <c r="B5" s="35" t="s">
        <v>60</v>
      </c>
      <c r="C5" s="35" t="s">
        <v>1</v>
      </c>
      <c r="D5" s="35" t="s">
        <v>67</v>
      </c>
      <c r="E5" s="2" t="s">
        <v>54</v>
      </c>
      <c r="F5" s="2" t="s">
        <v>55</v>
      </c>
    </row>
    <row r="6" spans="1:6" ht="12.75">
      <c r="A6" s="23" t="s">
        <v>48</v>
      </c>
      <c r="B6" s="23" t="s">
        <v>49</v>
      </c>
      <c r="C6" s="23" t="s">
        <v>50</v>
      </c>
      <c r="D6" s="23" t="s">
        <v>51</v>
      </c>
      <c r="E6" s="23" t="s">
        <v>52</v>
      </c>
      <c r="F6" s="23" t="s">
        <v>53</v>
      </c>
    </row>
    <row r="7" spans="1:6" ht="15">
      <c r="A7" s="38" t="s">
        <v>2</v>
      </c>
      <c r="B7" s="18">
        <f>B8+B19</f>
        <v>7461.27</v>
      </c>
      <c r="C7" s="18">
        <f>C8+C19</f>
        <v>3663.88</v>
      </c>
      <c r="D7" s="18">
        <f>D8+D19</f>
        <v>3301.33</v>
      </c>
      <c r="E7" s="16">
        <f>D7-C7</f>
        <v>-362.5500000000002</v>
      </c>
      <c r="F7" s="15">
        <f>D7/C7*100</f>
        <v>90.10475233905039</v>
      </c>
    </row>
    <row r="8" spans="1:6" ht="12.75">
      <c r="A8" s="6" t="s">
        <v>19</v>
      </c>
      <c r="B8" s="3">
        <f>SUM(B9:B18)</f>
        <v>1552.8</v>
      </c>
      <c r="C8" s="3">
        <f>SUM(C9:C18)</f>
        <v>878.44</v>
      </c>
      <c r="D8" s="3">
        <f>SUM(D9:D18)</f>
        <v>530.17</v>
      </c>
      <c r="E8" s="3">
        <f>D8-C8</f>
        <v>-348.2700000000001</v>
      </c>
      <c r="F8" s="4">
        <f>D8/C8*100</f>
        <v>60.3535813487546</v>
      </c>
    </row>
    <row r="9" spans="1:6" ht="12.75">
      <c r="A9" s="7" t="s">
        <v>5</v>
      </c>
      <c r="B9" s="8">
        <v>128</v>
      </c>
      <c r="C9" s="11">
        <v>64</v>
      </c>
      <c r="D9" s="8">
        <v>71.66</v>
      </c>
      <c r="E9" s="8">
        <f>D9-C9</f>
        <v>7.659999999999997</v>
      </c>
      <c r="F9" s="10">
        <f aca="true" t="shared" si="0" ref="F9:F21">D9/C9*100</f>
        <v>111.96875</v>
      </c>
    </row>
    <row r="10" spans="1:6" ht="12.75">
      <c r="A10" s="7" t="s">
        <v>57</v>
      </c>
      <c r="B10" s="8">
        <v>648.8</v>
      </c>
      <c r="C10" s="11">
        <v>324.2</v>
      </c>
      <c r="D10" s="8">
        <v>363.11</v>
      </c>
      <c r="E10" s="8">
        <f aca="true" t="shared" si="1" ref="E10:E21">D10-C10</f>
        <v>38.910000000000025</v>
      </c>
      <c r="F10" s="10">
        <f t="shared" si="0"/>
        <v>112.00185070943863</v>
      </c>
    </row>
    <row r="11" spans="1:6" ht="12.75">
      <c r="A11" s="7" t="s">
        <v>6</v>
      </c>
      <c r="B11" s="8">
        <v>1</v>
      </c>
      <c r="C11" s="11">
        <v>1</v>
      </c>
      <c r="D11" s="8">
        <v>15.56</v>
      </c>
      <c r="E11" s="8">
        <f t="shared" si="1"/>
        <v>14.56</v>
      </c>
      <c r="F11" s="10">
        <f t="shared" si="0"/>
        <v>1556</v>
      </c>
    </row>
    <row r="12" spans="1:6" ht="12.75">
      <c r="A12" s="7" t="s">
        <v>13</v>
      </c>
      <c r="B12" s="8">
        <v>123</v>
      </c>
      <c r="C12" s="11">
        <v>61</v>
      </c>
      <c r="D12" s="8">
        <v>1.79</v>
      </c>
      <c r="E12" s="8">
        <f t="shared" si="1"/>
        <v>-59.21</v>
      </c>
      <c r="F12" s="10">
        <f t="shared" si="0"/>
        <v>2.9344262295081966</v>
      </c>
    </row>
    <row r="13" spans="1:6" ht="12.75">
      <c r="A13" s="7" t="s">
        <v>46</v>
      </c>
      <c r="B13" s="8">
        <v>76.3</v>
      </c>
      <c r="C13" s="11">
        <v>38</v>
      </c>
      <c r="D13" s="8">
        <v>6.47</v>
      </c>
      <c r="E13" s="8">
        <f t="shared" si="1"/>
        <v>-31.53</v>
      </c>
      <c r="F13" s="10">
        <f t="shared" si="0"/>
        <v>17.026315789473685</v>
      </c>
    </row>
    <row r="14" spans="1:6" ht="12.75">
      <c r="A14" s="7" t="s">
        <v>47</v>
      </c>
      <c r="B14" s="8">
        <v>202.7</v>
      </c>
      <c r="C14" s="11">
        <v>101</v>
      </c>
      <c r="D14" s="8">
        <v>13.05</v>
      </c>
      <c r="E14" s="8">
        <f t="shared" si="1"/>
        <v>-87.95</v>
      </c>
      <c r="F14" s="10">
        <f t="shared" si="0"/>
        <v>12.92079207920792</v>
      </c>
    </row>
    <row r="15" spans="1:6" ht="12.75">
      <c r="A15" s="7" t="s">
        <v>14</v>
      </c>
      <c r="B15" s="8">
        <v>162</v>
      </c>
      <c r="C15" s="11">
        <v>81</v>
      </c>
      <c r="D15" s="8">
        <v>42.73</v>
      </c>
      <c r="E15" s="8">
        <f t="shared" si="1"/>
        <v>-38.27</v>
      </c>
      <c r="F15" s="10">
        <f t="shared" si="0"/>
        <v>52.75308641975308</v>
      </c>
    </row>
    <row r="16" spans="1:6" ht="12.75">
      <c r="A16" s="7" t="s">
        <v>34</v>
      </c>
      <c r="B16" s="8">
        <v>5</v>
      </c>
      <c r="C16" s="11">
        <v>2.24</v>
      </c>
      <c r="D16" s="8">
        <v>0</v>
      </c>
      <c r="E16" s="8">
        <f t="shared" si="1"/>
        <v>-2.24</v>
      </c>
      <c r="F16" s="10">
        <f t="shared" si="0"/>
        <v>0</v>
      </c>
    </row>
    <row r="17" spans="1:6" ht="12.75">
      <c r="A17" s="7" t="s">
        <v>10</v>
      </c>
      <c r="B17" s="8">
        <v>206</v>
      </c>
      <c r="C17" s="11">
        <v>206</v>
      </c>
      <c r="D17" s="8">
        <v>0</v>
      </c>
      <c r="E17" s="8">
        <f t="shared" si="1"/>
        <v>-206</v>
      </c>
      <c r="F17" s="10">
        <f t="shared" si="0"/>
        <v>0</v>
      </c>
    </row>
    <row r="18" spans="1:6" ht="12.75">
      <c r="A18" s="7" t="s">
        <v>17</v>
      </c>
      <c r="B18" s="8">
        <v>0</v>
      </c>
      <c r="C18" s="11">
        <f>B18</f>
        <v>0</v>
      </c>
      <c r="D18" s="8">
        <v>15.8</v>
      </c>
      <c r="E18" s="8">
        <f t="shared" si="1"/>
        <v>15.8</v>
      </c>
      <c r="F18" s="10">
        <v>0</v>
      </c>
    </row>
    <row r="19" spans="1:6" ht="12.75">
      <c r="A19" s="6" t="s">
        <v>18</v>
      </c>
      <c r="B19" s="3">
        <v>5908.47</v>
      </c>
      <c r="C19" s="5">
        <v>2785.44</v>
      </c>
      <c r="D19" s="3">
        <v>2771.16</v>
      </c>
      <c r="E19" s="3">
        <f t="shared" si="1"/>
        <v>-14.2800000000002</v>
      </c>
      <c r="F19" s="4">
        <f t="shared" si="0"/>
        <v>99.48733413751508</v>
      </c>
    </row>
    <row r="20" spans="1:6" s="40" customFormat="1" ht="12.75">
      <c r="A20" s="7" t="s">
        <v>62</v>
      </c>
      <c r="B20" s="8">
        <v>4859.2</v>
      </c>
      <c r="C20" s="11">
        <v>2289.2</v>
      </c>
      <c r="D20" s="8">
        <v>2289.2</v>
      </c>
      <c r="E20" s="8">
        <f t="shared" si="1"/>
        <v>0</v>
      </c>
      <c r="F20" s="10">
        <f t="shared" si="0"/>
        <v>100</v>
      </c>
    </row>
    <row r="21" spans="1:6" ht="26.25">
      <c r="A21" s="7" t="s">
        <v>63</v>
      </c>
      <c r="B21" s="8">
        <v>936</v>
      </c>
      <c r="C21" s="11">
        <v>439.9</v>
      </c>
      <c r="D21" s="8">
        <v>439.9</v>
      </c>
      <c r="E21" s="8">
        <f t="shared" si="1"/>
        <v>0</v>
      </c>
      <c r="F21" s="10">
        <f t="shared" si="0"/>
        <v>100</v>
      </c>
    </row>
    <row r="22" spans="1:6" ht="15">
      <c r="A22" s="38" t="s">
        <v>3</v>
      </c>
      <c r="B22" s="41">
        <f>B23+B24+B25+B26+B27+B28+B29+B30</f>
        <v>7508.780000000001</v>
      </c>
      <c r="C22" s="41">
        <f>C23+C24+C25+C26+C27+C28+C29+C30</f>
        <v>4022.49</v>
      </c>
      <c r="D22" s="41">
        <f>D23+D24+D25+D26+D27+D28+D29+D30</f>
        <v>2730.1400000000003</v>
      </c>
      <c r="E22" s="18">
        <f>E23+E24+E25+E26+E27+E28+E29+E30</f>
        <v>-1292.35</v>
      </c>
      <c r="F22" s="15">
        <f>D22/C22*100</f>
        <v>67.87189029680621</v>
      </c>
    </row>
    <row r="23" spans="1:6" ht="12.75">
      <c r="A23" s="21" t="s">
        <v>20</v>
      </c>
      <c r="B23" s="12">
        <v>2384.92</v>
      </c>
      <c r="C23" s="11">
        <v>1220.07</v>
      </c>
      <c r="D23" s="12">
        <v>803.57</v>
      </c>
      <c r="E23" s="8">
        <f aca="true" t="shared" si="2" ref="E23:E30">D23-C23</f>
        <v>-416.4999999999999</v>
      </c>
      <c r="F23" s="10">
        <f aca="true" t="shared" si="3" ref="F23:F30">D23/C23*100</f>
        <v>65.86261444015507</v>
      </c>
    </row>
    <row r="24" spans="1:6" ht="12.75">
      <c r="A24" s="21" t="s">
        <v>21</v>
      </c>
      <c r="B24" s="12">
        <v>74.5</v>
      </c>
      <c r="C24" s="11">
        <v>37.1</v>
      </c>
      <c r="D24" s="12">
        <v>37.1</v>
      </c>
      <c r="E24" s="8">
        <f t="shared" si="2"/>
        <v>0</v>
      </c>
      <c r="F24" s="10">
        <f t="shared" si="3"/>
        <v>100</v>
      </c>
    </row>
    <row r="25" spans="1:6" ht="26.25">
      <c r="A25" s="21" t="s">
        <v>22</v>
      </c>
      <c r="B25" s="12">
        <v>635</v>
      </c>
      <c r="C25" s="11">
        <v>339.3</v>
      </c>
      <c r="D25" s="12">
        <v>221.98</v>
      </c>
      <c r="E25" s="8">
        <f t="shared" si="2"/>
        <v>-117.32000000000002</v>
      </c>
      <c r="F25" s="10">
        <f t="shared" si="3"/>
        <v>65.42292956086058</v>
      </c>
    </row>
    <row r="26" spans="1:6" ht="12.75">
      <c r="A26" s="21" t="s">
        <v>23</v>
      </c>
      <c r="B26" s="12">
        <v>888.36</v>
      </c>
      <c r="C26" s="11">
        <v>584.56</v>
      </c>
      <c r="D26" s="12">
        <v>120.46</v>
      </c>
      <c r="E26" s="8">
        <f t="shared" si="2"/>
        <v>-464.09999999999997</v>
      </c>
      <c r="F26" s="10">
        <f t="shared" si="3"/>
        <v>20.606952237580405</v>
      </c>
    </row>
    <row r="27" spans="1:6" ht="12.75">
      <c r="A27" s="21" t="s">
        <v>24</v>
      </c>
      <c r="B27" s="12">
        <v>804.53</v>
      </c>
      <c r="C27" s="11">
        <v>411.13</v>
      </c>
      <c r="D27" s="12">
        <v>300.97</v>
      </c>
      <c r="E27" s="8">
        <f t="shared" si="2"/>
        <v>-110.15999999999997</v>
      </c>
      <c r="F27" s="10">
        <f t="shared" si="3"/>
        <v>73.20555542042663</v>
      </c>
    </row>
    <row r="28" spans="1:6" ht="12.75" customHeight="1">
      <c r="A28" s="21" t="s">
        <v>25</v>
      </c>
      <c r="B28" s="12">
        <v>2300</v>
      </c>
      <c r="C28" s="11">
        <v>1330</v>
      </c>
      <c r="D28" s="12">
        <v>1199.2</v>
      </c>
      <c r="E28" s="8">
        <f t="shared" si="2"/>
        <v>-130.79999999999995</v>
      </c>
      <c r="F28" s="10">
        <f t="shared" si="3"/>
        <v>90.1654135338346</v>
      </c>
    </row>
    <row r="29" spans="1:6" ht="12.75" customHeight="1">
      <c r="A29" s="21" t="s">
        <v>26</v>
      </c>
      <c r="B29" s="12">
        <v>357.47</v>
      </c>
      <c r="C29" s="11">
        <v>69.33</v>
      </c>
      <c r="D29" s="12">
        <v>46.86</v>
      </c>
      <c r="E29" s="8">
        <f t="shared" si="2"/>
        <v>-22.47</v>
      </c>
      <c r="F29" s="10">
        <f t="shared" si="3"/>
        <v>67.58978797057551</v>
      </c>
    </row>
    <row r="30" spans="1:6" ht="12.75" customHeight="1">
      <c r="A30" s="21" t="s">
        <v>27</v>
      </c>
      <c r="B30" s="12">
        <v>64</v>
      </c>
      <c r="C30" s="11">
        <v>31</v>
      </c>
      <c r="D30" s="12">
        <v>0</v>
      </c>
      <c r="E30" s="8">
        <f t="shared" si="2"/>
        <v>-31</v>
      </c>
      <c r="F30" s="10">
        <f t="shared" si="3"/>
        <v>0</v>
      </c>
    </row>
    <row r="31" spans="1:6" s="19" customFormat="1" ht="15">
      <c r="A31" s="22" t="s">
        <v>28</v>
      </c>
      <c r="B31" s="24">
        <f>B7-B22</f>
        <v>-47.51000000000022</v>
      </c>
      <c r="C31" s="18">
        <f>C7-C22</f>
        <v>-358.6099999999997</v>
      </c>
      <c r="D31" s="24">
        <f>D7-D22</f>
        <v>571.1899999999996</v>
      </c>
      <c r="E31" s="3"/>
      <c r="F31" s="4"/>
    </row>
    <row r="32" spans="1:6" ht="26.25">
      <c r="A32" s="22" t="s">
        <v>4</v>
      </c>
      <c r="B32" s="18">
        <f>B33+B34</f>
        <v>47.51</v>
      </c>
      <c r="C32" s="18">
        <f>C33+C34</f>
        <v>358.61</v>
      </c>
      <c r="D32" s="24">
        <f>D33+D34</f>
        <v>-571.19</v>
      </c>
      <c r="E32" s="3"/>
      <c r="F32" s="4"/>
    </row>
    <row r="33" spans="1:6" ht="12.75" customHeight="1">
      <c r="A33" s="21" t="s">
        <v>12</v>
      </c>
      <c r="B33" s="26">
        <v>0</v>
      </c>
      <c r="C33" s="11">
        <f>B33</f>
        <v>0</v>
      </c>
      <c r="D33" s="26">
        <v>0</v>
      </c>
      <c r="E33" s="8"/>
      <c r="F33" s="10"/>
    </row>
    <row r="34" spans="1:6" ht="12.75" customHeight="1">
      <c r="A34" s="21" t="s">
        <v>70</v>
      </c>
      <c r="B34" s="26">
        <v>47.51</v>
      </c>
      <c r="C34" s="11">
        <v>358.61</v>
      </c>
      <c r="D34" s="26">
        <v>-571.19</v>
      </c>
      <c r="E34" s="8"/>
      <c r="F34" s="10"/>
    </row>
  </sheetData>
  <sheetProtection/>
  <mergeCells count="4">
    <mergeCell ref="A4:F4"/>
    <mergeCell ref="A3:F3"/>
    <mergeCell ref="A1:F1"/>
    <mergeCell ref="A2:F2"/>
  </mergeCells>
  <printOptions/>
  <pageMargins left="0.35433070866141736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41.421875" style="0" customWidth="1"/>
    <col min="2" max="2" width="11.140625" style="0" bestFit="1" customWidth="1"/>
    <col min="3" max="3" width="12.00390625" style="0" customWidth="1"/>
    <col min="4" max="4" width="12.8515625" style="0" customWidth="1"/>
    <col min="5" max="6" width="11.421875" style="0" bestFit="1" customWidth="1"/>
  </cols>
  <sheetData>
    <row r="1" spans="1:6" ht="15">
      <c r="A1" s="45" t="s">
        <v>29</v>
      </c>
      <c r="B1" s="45"/>
      <c r="C1" s="45"/>
      <c r="D1" s="45"/>
      <c r="E1" s="45"/>
      <c r="F1" s="45"/>
    </row>
    <row r="2" spans="1:6" ht="15">
      <c r="A2" s="45" t="s">
        <v>71</v>
      </c>
      <c r="B2" s="45"/>
      <c r="C2" s="45"/>
      <c r="D2" s="45"/>
      <c r="E2" s="45"/>
      <c r="F2" s="45"/>
    </row>
    <row r="3" spans="1:6" ht="12.75" customHeight="1">
      <c r="A3" s="44"/>
      <c r="B3" s="44"/>
      <c r="C3" s="44"/>
      <c r="D3" s="44"/>
      <c r="E3" s="44"/>
      <c r="F3" s="44"/>
    </row>
    <row r="4" spans="1:7" ht="12.75">
      <c r="A4" s="43" t="s">
        <v>40</v>
      </c>
      <c r="B4" s="43"/>
      <c r="C4" s="43"/>
      <c r="D4" s="43"/>
      <c r="E4" s="43"/>
      <c r="F4" s="43"/>
      <c r="G4" s="1"/>
    </row>
    <row r="5" spans="1:6" ht="52.5">
      <c r="A5" s="2" t="s">
        <v>0</v>
      </c>
      <c r="B5" s="35" t="s">
        <v>61</v>
      </c>
      <c r="C5" s="35" t="s">
        <v>1</v>
      </c>
      <c r="D5" s="35" t="s">
        <v>67</v>
      </c>
      <c r="E5" s="2" t="s">
        <v>54</v>
      </c>
      <c r="F5" s="2" t="s">
        <v>55</v>
      </c>
    </row>
    <row r="6" spans="1:6" ht="12.75">
      <c r="A6" s="23" t="s">
        <v>48</v>
      </c>
      <c r="B6" s="23" t="s">
        <v>49</v>
      </c>
      <c r="C6" s="23" t="s">
        <v>50</v>
      </c>
      <c r="D6" s="23" t="s">
        <v>51</v>
      </c>
      <c r="E6" s="23" t="s">
        <v>52</v>
      </c>
      <c r="F6" s="23" t="s">
        <v>53</v>
      </c>
    </row>
    <row r="7" spans="1:6" ht="15">
      <c r="A7" s="13" t="s">
        <v>2</v>
      </c>
      <c r="B7" s="14">
        <f>B8+B22</f>
        <v>7065.41</v>
      </c>
      <c r="C7" s="14">
        <f>C8+C22</f>
        <v>3747.1000000000004</v>
      </c>
      <c r="D7" s="14">
        <f>D8+D22</f>
        <v>3615.34</v>
      </c>
      <c r="E7" s="16">
        <f>D7-C7</f>
        <v>-131.76000000000022</v>
      </c>
      <c r="F7" s="15">
        <f>D7/C7*100</f>
        <v>96.48368071308478</v>
      </c>
    </row>
    <row r="8" spans="1:6" ht="12.75">
      <c r="A8" s="6" t="s">
        <v>19</v>
      </c>
      <c r="B8" s="3">
        <f>SUM(B9:B21)</f>
        <v>1578.3999999999999</v>
      </c>
      <c r="C8" s="3">
        <f>SUM(C9:C21)</f>
        <v>639.3000000000001</v>
      </c>
      <c r="D8" s="3">
        <f>SUM(D9:D21)</f>
        <v>507.54</v>
      </c>
      <c r="E8" s="3">
        <f>D8-C8</f>
        <v>-131.76000000000005</v>
      </c>
      <c r="F8" s="4">
        <f>D8/C8*100</f>
        <v>79.38995776630689</v>
      </c>
    </row>
    <row r="9" spans="1:6" ht="12.75">
      <c r="A9" s="7" t="s">
        <v>5</v>
      </c>
      <c r="B9" s="8">
        <v>376</v>
      </c>
      <c r="C9" s="8">
        <v>172</v>
      </c>
      <c r="D9" s="8">
        <v>65.22</v>
      </c>
      <c r="E9" s="8">
        <f>D9-C9</f>
        <v>-106.78</v>
      </c>
      <c r="F9" s="10">
        <f aca="true" t="shared" si="0" ref="F9:F24">D9/C9*100</f>
        <v>37.91860465116279</v>
      </c>
    </row>
    <row r="10" spans="1:6" ht="12.75">
      <c r="A10" s="7" t="s">
        <v>57</v>
      </c>
      <c r="B10" s="8">
        <v>541.5</v>
      </c>
      <c r="C10" s="8">
        <v>270.75</v>
      </c>
      <c r="D10" s="8">
        <v>298.27</v>
      </c>
      <c r="E10" s="8">
        <f aca="true" t="shared" si="1" ref="E10:E21">D10-C10</f>
        <v>27.519999999999982</v>
      </c>
      <c r="F10" s="10">
        <f t="shared" si="0"/>
        <v>110.16435826408124</v>
      </c>
    </row>
    <row r="11" spans="1:6" ht="12.75">
      <c r="A11" s="7" t="s">
        <v>6</v>
      </c>
      <c r="B11" s="8">
        <v>0</v>
      </c>
      <c r="C11" s="8">
        <f>B11</f>
        <v>0</v>
      </c>
      <c r="D11" s="8">
        <v>0.7</v>
      </c>
      <c r="E11" s="8">
        <f t="shared" si="1"/>
        <v>0.7</v>
      </c>
      <c r="F11" s="10">
        <v>0</v>
      </c>
    </row>
    <row r="12" spans="1:6" ht="12.75">
      <c r="A12" s="7" t="s">
        <v>13</v>
      </c>
      <c r="B12" s="8">
        <v>140</v>
      </c>
      <c r="C12" s="8">
        <v>40</v>
      </c>
      <c r="D12" s="8">
        <v>4.24</v>
      </c>
      <c r="E12" s="8">
        <f t="shared" si="1"/>
        <v>-35.76</v>
      </c>
      <c r="F12" s="10">
        <f t="shared" si="0"/>
        <v>10.600000000000001</v>
      </c>
    </row>
    <row r="13" spans="1:6" ht="12.75">
      <c r="A13" s="7" t="s">
        <v>46</v>
      </c>
      <c r="B13" s="8">
        <v>47</v>
      </c>
      <c r="C13" s="8">
        <v>23.5</v>
      </c>
      <c r="D13" s="8">
        <v>71.73</v>
      </c>
      <c r="E13" s="8">
        <f t="shared" si="1"/>
        <v>48.230000000000004</v>
      </c>
      <c r="F13" s="10">
        <f t="shared" si="0"/>
        <v>305.2340425531915</v>
      </c>
    </row>
    <row r="14" spans="1:6" ht="12.75">
      <c r="A14" s="7" t="s">
        <v>47</v>
      </c>
      <c r="B14" s="8">
        <v>174</v>
      </c>
      <c r="C14" s="8">
        <v>40</v>
      </c>
      <c r="D14" s="8">
        <v>10.29</v>
      </c>
      <c r="E14" s="8">
        <f t="shared" si="1"/>
        <v>-29.71</v>
      </c>
      <c r="F14" s="10">
        <f t="shared" si="0"/>
        <v>25.724999999999998</v>
      </c>
    </row>
    <row r="15" spans="1:6" ht="12.75">
      <c r="A15" s="7" t="s">
        <v>14</v>
      </c>
      <c r="B15" s="8">
        <v>252</v>
      </c>
      <c r="C15" s="8">
        <v>54</v>
      </c>
      <c r="D15" s="8">
        <v>10.62</v>
      </c>
      <c r="E15" s="8">
        <f t="shared" si="1"/>
        <v>-43.38</v>
      </c>
      <c r="F15" s="10">
        <f t="shared" si="0"/>
        <v>19.666666666666664</v>
      </c>
    </row>
    <row r="16" spans="1:6" ht="12.75">
      <c r="A16" s="7" t="s">
        <v>34</v>
      </c>
      <c r="B16" s="8">
        <v>8</v>
      </c>
      <c r="C16" s="8">
        <v>4</v>
      </c>
      <c r="D16" s="8">
        <v>2.89</v>
      </c>
      <c r="E16" s="8">
        <f t="shared" si="1"/>
        <v>-1.1099999999999999</v>
      </c>
      <c r="F16" s="10">
        <f t="shared" si="0"/>
        <v>72.25</v>
      </c>
    </row>
    <row r="17" spans="1:6" ht="12.75">
      <c r="A17" s="9" t="s">
        <v>8</v>
      </c>
      <c r="B17" s="8">
        <v>9.7</v>
      </c>
      <c r="C17" s="8">
        <v>4.85</v>
      </c>
      <c r="D17" s="8">
        <v>11.93</v>
      </c>
      <c r="E17" s="8">
        <f t="shared" si="1"/>
        <v>7.08</v>
      </c>
      <c r="F17" s="10">
        <f t="shared" si="0"/>
        <v>245.979381443299</v>
      </c>
    </row>
    <row r="18" spans="1:6" ht="12.75">
      <c r="A18" s="7" t="s">
        <v>9</v>
      </c>
      <c r="B18" s="8">
        <v>8.1</v>
      </c>
      <c r="C18" s="8">
        <v>8.1</v>
      </c>
      <c r="D18" s="8">
        <v>9.56</v>
      </c>
      <c r="E18" s="8">
        <f t="shared" si="1"/>
        <v>1.4600000000000009</v>
      </c>
      <c r="F18" s="10">
        <f t="shared" si="0"/>
        <v>118.02469135802471</v>
      </c>
    </row>
    <row r="19" spans="1:6" ht="12.75">
      <c r="A19" s="7" t="s">
        <v>11</v>
      </c>
      <c r="B19" s="8">
        <v>22.1</v>
      </c>
      <c r="C19" s="8">
        <v>22.1</v>
      </c>
      <c r="D19" s="8">
        <v>22.09</v>
      </c>
      <c r="E19" s="8">
        <f t="shared" si="1"/>
        <v>-0.010000000000001563</v>
      </c>
      <c r="F19" s="10">
        <f t="shared" si="0"/>
        <v>99.95475113122171</v>
      </c>
    </row>
    <row r="20" spans="1:6" ht="12.75">
      <c r="A20" s="7" t="s">
        <v>58</v>
      </c>
      <c r="B20" s="8">
        <v>0</v>
      </c>
      <c r="C20" s="8">
        <f>B20</f>
        <v>0</v>
      </c>
      <c r="D20" s="8">
        <v>0</v>
      </c>
      <c r="E20" s="8">
        <f t="shared" si="1"/>
        <v>0</v>
      </c>
      <c r="F20" s="10">
        <v>0</v>
      </c>
    </row>
    <row r="21" spans="1:6" ht="12.75">
      <c r="A21" s="7" t="s">
        <v>17</v>
      </c>
      <c r="B21" s="8">
        <v>0</v>
      </c>
      <c r="C21" s="8">
        <f>B21</f>
        <v>0</v>
      </c>
      <c r="D21" s="8">
        <v>0</v>
      </c>
      <c r="E21" s="8">
        <f t="shared" si="1"/>
        <v>0</v>
      </c>
      <c r="F21" s="10">
        <v>0</v>
      </c>
    </row>
    <row r="22" spans="1:6" ht="12.75">
      <c r="A22" s="6" t="s">
        <v>18</v>
      </c>
      <c r="B22" s="3">
        <v>5487.01</v>
      </c>
      <c r="C22" s="3">
        <v>3107.8</v>
      </c>
      <c r="D22" s="3">
        <v>3107.8</v>
      </c>
      <c r="E22" s="3">
        <f>D22-C22</f>
        <v>0</v>
      </c>
      <c r="F22" s="4">
        <f t="shared" si="0"/>
        <v>100</v>
      </c>
    </row>
    <row r="23" spans="1:6" s="40" customFormat="1" ht="12.75">
      <c r="A23" s="7" t="s">
        <v>62</v>
      </c>
      <c r="B23" s="8">
        <v>3502.1</v>
      </c>
      <c r="C23" s="8">
        <v>1651.7</v>
      </c>
      <c r="D23" s="8">
        <v>1651.7</v>
      </c>
      <c r="E23" s="8">
        <f>D23-C23</f>
        <v>0</v>
      </c>
      <c r="F23" s="10">
        <f t="shared" si="0"/>
        <v>100</v>
      </c>
    </row>
    <row r="24" spans="1:6" ht="26.25">
      <c r="A24" s="7" t="s">
        <v>63</v>
      </c>
      <c r="B24" s="8">
        <v>832</v>
      </c>
      <c r="C24" s="8">
        <v>391.1</v>
      </c>
      <c r="D24" s="8">
        <v>391.1</v>
      </c>
      <c r="E24" s="8">
        <f>D24-C24</f>
        <v>0</v>
      </c>
      <c r="F24" s="10">
        <f t="shared" si="0"/>
        <v>100</v>
      </c>
    </row>
    <row r="25" spans="1:9" ht="15">
      <c r="A25" s="13" t="s">
        <v>3</v>
      </c>
      <c r="B25" s="36">
        <f>B26+B27+B28+B29+B30+B31+B32+B33</f>
        <v>7960.24</v>
      </c>
      <c r="C25" s="36">
        <f>C26+C27+C28+C29+C30+C31+C32+C33</f>
        <v>4641.93</v>
      </c>
      <c r="D25" s="36">
        <f>D26+D27+D28+D29+D30+D31+D32+D33</f>
        <v>3732.6099999999997</v>
      </c>
      <c r="E25" s="14">
        <f>E26+E27+E28+E29+E30+E31+E32+E33</f>
        <v>-909.3199999999998</v>
      </c>
      <c r="F25" s="15">
        <f>D25/C25*100</f>
        <v>80.41073432817814</v>
      </c>
      <c r="G25" s="31"/>
      <c r="H25" s="31"/>
      <c r="I25" s="31"/>
    </row>
    <row r="26" spans="1:9" ht="12.75">
      <c r="A26" s="21" t="s">
        <v>20</v>
      </c>
      <c r="B26" s="12">
        <v>1981.1</v>
      </c>
      <c r="C26" s="12">
        <v>941.5</v>
      </c>
      <c r="D26" s="12">
        <v>878.39</v>
      </c>
      <c r="E26" s="20">
        <f aca="true" t="shared" si="2" ref="E26:E33">D26-C26</f>
        <v>-63.110000000000014</v>
      </c>
      <c r="F26" s="10">
        <f aca="true" t="shared" si="3" ref="F26:F32">D26/C26*100</f>
        <v>93.29686670207116</v>
      </c>
      <c r="G26" s="27"/>
      <c r="H26" s="34"/>
      <c r="I26" s="34"/>
    </row>
    <row r="27" spans="1:9" ht="12.75">
      <c r="A27" s="21" t="s">
        <v>21</v>
      </c>
      <c r="B27" s="12">
        <v>74.5</v>
      </c>
      <c r="C27" s="12">
        <v>37.1</v>
      </c>
      <c r="D27" s="12">
        <v>37.1</v>
      </c>
      <c r="E27" s="20">
        <f t="shared" si="2"/>
        <v>0</v>
      </c>
      <c r="F27" s="10">
        <f t="shared" si="3"/>
        <v>100</v>
      </c>
      <c r="G27" s="27"/>
      <c r="H27" s="34"/>
      <c r="I27" s="34"/>
    </row>
    <row r="28" spans="1:9" ht="26.25">
      <c r="A28" s="21" t="s">
        <v>22</v>
      </c>
      <c r="B28" s="12">
        <v>407.6</v>
      </c>
      <c r="C28" s="12">
        <v>338.48</v>
      </c>
      <c r="D28" s="12">
        <v>178.25</v>
      </c>
      <c r="E28" s="20">
        <f t="shared" si="2"/>
        <v>-160.23000000000002</v>
      </c>
      <c r="F28" s="10">
        <f t="shared" si="3"/>
        <v>52.66190025998581</v>
      </c>
      <c r="G28" s="27"/>
      <c r="H28" s="34"/>
      <c r="I28" s="34"/>
    </row>
    <row r="29" spans="1:9" ht="12.75">
      <c r="A29" s="21" t="s">
        <v>23</v>
      </c>
      <c r="B29" s="30">
        <v>921.7</v>
      </c>
      <c r="C29" s="12">
        <v>272.6</v>
      </c>
      <c r="D29" s="30">
        <v>148.35</v>
      </c>
      <c r="E29" s="20">
        <f t="shared" si="2"/>
        <v>-124.25000000000003</v>
      </c>
      <c r="F29" s="10">
        <f t="shared" si="3"/>
        <v>54.42039618488628</v>
      </c>
      <c r="G29" s="31"/>
      <c r="H29" s="34"/>
      <c r="I29" s="34"/>
    </row>
    <row r="30" spans="1:9" ht="12.75">
      <c r="A30" s="21" t="s">
        <v>24</v>
      </c>
      <c r="B30" s="30">
        <v>2326.43</v>
      </c>
      <c r="C30" s="12">
        <v>1939.09</v>
      </c>
      <c r="D30" s="30">
        <v>1384.4</v>
      </c>
      <c r="E30" s="20">
        <f t="shared" si="2"/>
        <v>-554.6899999999998</v>
      </c>
      <c r="F30" s="10">
        <f t="shared" si="3"/>
        <v>71.39431382762018</v>
      </c>
      <c r="G30" s="27"/>
      <c r="H30" s="29"/>
      <c r="I30" s="29"/>
    </row>
    <row r="31" spans="1:9" ht="12.75" customHeight="1">
      <c r="A31" s="21" t="s">
        <v>25</v>
      </c>
      <c r="B31" s="30">
        <v>2195.8</v>
      </c>
      <c r="C31" s="12">
        <v>1085.4</v>
      </c>
      <c r="D31" s="30">
        <v>1085.4</v>
      </c>
      <c r="E31" s="20">
        <f t="shared" si="2"/>
        <v>0</v>
      </c>
      <c r="F31" s="10">
        <f t="shared" si="3"/>
        <v>100</v>
      </c>
      <c r="G31" s="27"/>
      <c r="H31" s="34"/>
      <c r="I31" s="34"/>
    </row>
    <row r="32" spans="1:9" ht="12.75" customHeight="1">
      <c r="A32" s="21" t="s">
        <v>26</v>
      </c>
      <c r="B32" s="30">
        <v>53.11</v>
      </c>
      <c r="C32" s="12">
        <v>27.76</v>
      </c>
      <c r="D32" s="30">
        <v>20.72</v>
      </c>
      <c r="E32" s="20">
        <f t="shared" si="2"/>
        <v>-7.040000000000003</v>
      </c>
      <c r="F32" s="10">
        <f t="shared" si="3"/>
        <v>74.63976945244956</v>
      </c>
      <c r="G32" s="27"/>
      <c r="H32" s="34"/>
      <c r="I32" s="34"/>
    </row>
    <row r="33" spans="1:9" ht="12.75" customHeight="1">
      <c r="A33" s="21" t="s">
        <v>27</v>
      </c>
      <c r="B33" s="30">
        <v>0</v>
      </c>
      <c r="C33" s="12">
        <v>0</v>
      </c>
      <c r="D33" s="30">
        <v>0</v>
      </c>
      <c r="E33" s="20">
        <f t="shared" si="2"/>
        <v>0</v>
      </c>
      <c r="F33" s="10"/>
      <c r="G33" s="27"/>
      <c r="H33" s="31"/>
      <c r="I33" s="31"/>
    </row>
    <row r="34" spans="1:9" s="19" customFormat="1" ht="15">
      <c r="A34" s="17" t="s">
        <v>28</v>
      </c>
      <c r="B34" s="24">
        <f>B7-B25</f>
        <v>-894.8299999999999</v>
      </c>
      <c r="C34" s="24">
        <f>C7-C25</f>
        <v>-894.8299999999999</v>
      </c>
      <c r="D34" s="24">
        <f>D7-D25</f>
        <v>-117.26999999999953</v>
      </c>
      <c r="E34" s="16"/>
      <c r="F34" s="15"/>
      <c r="G34" s="32"/>
      <c r="H34" s="33"/>
      <c r="I34" s="32"/>
    </row>
    <row r="35" spans="1:6" ht="26.25">
      <c r="A35" s="22" t="s">
        <v>4</v>
      </c>
      <c r="B35" s="25">
        <f>B36+B37</f>
        <v>894.83</v>
      </c>
      <c r="C35" s="25">
        <f>C36+C37</f>
        <v>894.83</v>
      </c>
      <c r="D35" s="25">
        <f>D36+D37</f>
        <v>117.27</v>
      </c>
      <c r="E35" s="3"/>
      <c r="F35" s="4"/>
    </row>
    <row r="36" spans="1:6" ht="12.75" customHeight="1">
      <c r="A36" s="21" t="s">
        <v>12</v>
      </c>
      <c r="B36" s="26">
        <v>0</v>
      </c>
      <c r="C36" s="26">
        <v>0</v>
      </c>
      <c r="D36" s="26">
        <v>0</v>
      </c>
      <c r="E36" s="8"/>
      <c r="F36" s="10"/>
    </row>
    <row r="37" spans="1:6" ht="12.75" customHeight="1">
      <c r="A37" s="21" t="s">
        <v>70</v>
      </c>
      <c r="B37" s="26">
        <v>894.83</v>
      </c>
      <c r="C37" s="26">
        <v>894.83</v>
      </c>
      <c r="D37" s="26">
        <v>117.27</v>
      </c>
      <c r="E37" s="8"/>
      <c r="F37" s="10"/>
    </row>
  </sheetData>
  <sheetProtection/>
  <mergeCells count="4">
    <mergeCell ref="A1:F1"/>
    <mergeCell ref="A2:F2"/>
    <mergeCell ref="A3:F3"/>
    <mergeCell ref="A4:F4"/>
  </mergeCells>
  <printOptions/>
  <pageMargins left="0" right="0" top="0" bottom="0" header="0.5118110236220472" footer="0.5118110236220472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41.421875" style="0" customWidth="1"/>
    <col min="2" max="2" width="14.28125" style="0" customWidth="1"/>
    <col min="3" max="3" width="12.00390625" style="0" customWidth="1"/>
    <col min="4" max="4" width="12.8515625" style="0" customWidth="1"/>
    <col min="5" max="5" width="11.421875" style="0" bestFit="1" customWidth="1"/>
    <col min="6" max="6" width="11.00390625" style="0" bestFit="1" customWidth="1"/>
  </cols>
  <sheetData>
    <row r="1" spans="1:6" ht="15">
      <c r="A1" s="45" t="s">
        <v>30</v>
      </c>
      <c r="B1" s="45"/>
      <c r="C1" s="45"/>
      <c r="D1" s="45"/>
      <c r="E1" s="45"/>
      <c r="F1" s="45"/>
    </row>
    <row r="2" spans="1:6" ht="15">
      <c r="A2" s="45" t="s">
        <v>72</v>
      </c>
      <c r="B2" s="45"/>
      <c r="C2" s="45"/>
      <c r="D2" s="45"/>
      <c r="E2" s="45"/>
      <c r="F2" s="45"/>
    </row>
    <row r="3" spans="1:6" ht="12.75" customHeight="1">
      <c r="A3" s="44"/>
      <c r="B3" s="44"/>
      <c r="C3" s="44"/>
      <c r="D3" s="44"/>
      <c r="E3" s="44"/>
      <c r="F3" s="44"/>
    </row>
    <row r="4" spans="1:7" ht="12.75">
      <c r="A4" s="43" t="s">
        <v>41</v>
      </c>
      <c r="B4" s="43"/>
      <c r="C4" s="43"/>
      <c r="D4" s="43"/>
      <c r="E4" s="43"/>
      <c r="F4" s="43"/>
      <c r="G4" s="1"/>
    </row>
    <row r="5" spans="1:6" ht="52.5">
      <c r="A5" s="2" t="s">
        <v>0</v>
      </c>
      <c r="B5" s="35" t="s">
        <v>61</v>
      </c>
      <c r="C5" s="35" t="s">
        <v>1</v>
      </c>
      <c r="D5" s="35" t="s">
        <v>67</v>
      </c>
      <c r="E5" s="2" t="s">
        <v>54</v>
      </c>
      <c r="F5" s="2" t="s">
        <v>55</v>
      </c>
    </row>
    <row r="6" spans="1:6" ht="12.75">
      <c r="A6" s="23" t="s">
        <v>48</v>
      </c>
      <c r="B6" s="23" t="s">
        <v>49</v>
      </c>
      <c r="C6" s="23" t="s">
        <v>50</v>
      </c>
      <c r="D6" s="23" t="s">
        <v>51</v>
      </c>
      <c r="E6" s="23" t="s">
        <v>52</v>
      </c>
      <c r="F6" s="23" t="s">
        <v>53</v>
      </c>
    </row>
    <row r="7" spans="1:6" ht="15">
      <c r="A7" s="13" t="s">
        <v>2</v>
      </c>
      <c r="B7" s="14">
        <f>B8+B21</f>
        <v>13054.91</v>
      </c>
      <c r="C7" s="14">
        <f>C8+C21</f>
        <v>5760.629999999999</v>
      </c>
      <c r="D7" s="14">
        <f>D8+D21</f>
        <v>5512.2</v>
      </c>
      <c r="E7" s="16">
        <f>D7-C7</f>
        <v>-248.42999999999938</v>
      </c>
      <c r="F7" s="15">
        <f>D7/C7*100</f>
        <v>95.68745085172978</v>
      </c>
    </row>
    <row r="8" spans="1:6" ht="12.75">
      <c r="A8" s="6" t="s">
        <v>19</v>
      </c>
      <c r="B8" s="3">
        <f>SUM(B9:B20)</f>
        <v>4484.049999999999</v>
      </c>
      <c r="C8" s="3">
        <f>SUM(C9:C20)</f>
        <v>2327.24</v>
      </c>
      <c r="D8" s="3">
        <f>SUM(D9:D20)</f>
        <v>2079.66</v>
      </c>
      <c r="E8" s="3">
        <f>D8-C8</f>
        <v>-247.57999999999993</v>
      </c>
      <c r="F8" s="4">
        <f>D8/C8*100</f>
        <v>89.36164727316478</v>
      </c>
    </row>
    <row r="9" spans="1:6" ht="12.75">
      <c r="A9" s="7" t="s">
        <v>5</v>
      </c>
      <c r="B9" s="8">
        <v>161.4</v>
      </c>
      <c r="C9" s="8">
        <v>80.7</v>
      </c>
      <c r="D9" s="8">
        <v>124.86</v>
      </c>
      <c r="E9" s="8">
        <f aca="true" t="shared" si="0" ref="E9:E23">D9-C9</f>
        <v>44.16</v>
      </c>
      <c r="F9" s="10">
        <f aca="true" t="shared" si="1" ref="F9:F23">D9/C9*100</f>
        <v>154.72118959107806</v>
      </c>
    </row>
    <row r="10" spans="1:6" ht="12.75">
      <c r="A10" s="7" t="s">
        <v>57</v>
      </c>
      <c r="B10" s="8">
        <v>2327.95</v>
      </c>
      <c r="C10" s="8">
        <v>1163.98</v>
      </c>
      <c r="D10" s="8">
        <v>1277.36</v>
      </c>
      <c r="E10" s="8">
        <f t="shared" si="0"/>
        <v>113.37999999999988</v>
      </c>
      <c r="F10" s="10">
        <f t="shared" si="1"/>
        <v>109.74071719445351</v>
      </c>
    </row>
    <row r="11" spans="1:6" ht="12.75">
      <c r="A11" s="7" t="s">
        <v>6</v>
      </c>
      <c r="B11" s="8">
        <v>26.6</v>
      </c>
      <c r="C11" s="8">
        <v>0</v>
      </c>
      <c r="D11" s="8">
        <v>-7.08</v>
      </c>
      <c r="E11" s="8">
        <f t="shared" si="0"/>
        <v>-7.08</v>
      </c>
      <c r="F11" s="10">
        <v>0</v>
      </c>
    </row>
    <row r="12" spans="1:6" ht="12.75">
      <c r="A12" s="7" t="s">
        <v>13</v>
      </c>
      <c r="B12" s="8">
        <v>170</v>
      </c>
      <c r="C12" s="8">
        <v>0</v>
      </c>
      <c r="D12" s="8">
        <v>24.2</v>
      </c>
      <c r="E12" s="8">
        <f t="shared" si="0"/>
        <v>24.2</v>
      </c>
      <c r="F12" s="10">
        <v>0</v>
      </c>
    </row>
    <row r="13" spans="1:6" ht="12.75">
      <c r="A13" s="7" t="s">
        <v>46</v>
      </c>
      <c r="B13" s="8">
        <v>4.5</v>
      </c>
      <c r="C13" s="8">
        <v>2.26</v>
      </c>
      <c r="D13" s="8">
        <v>2.77</v>
      </c>
      <c r="E13" s="8">
        <f t="shared" si="0"/>
        <v>0.5100000000000002</v>
      </c>
      <c r="F13" s="10">
        <f t="shared" si="1"/>
        <v>122.56637168141593</v>
      </c>
    </row>
    <row r="14" spans="1:6" ht="12.75">
      <c r="A14" s="7" t="s">
        <v>47</v>
      </c>
      <c r="B14" s="8">
        <v>412</v>
      </c>
      <c r="C14" s="8">
        <v>0</v>
      </c>
      <c r="D14" s="8">
        <v>42.55</v>
      </c>
      <c r="E14" s="8">
        <f t="shared" si="0"/>
        <v>42.55</v>
      </c>
      <c r="F14" s="10">
        <v>0</v>
      </c>
    </row>
    <row r="15" spans="1:6" ht="12.75">
      <c r="A15" s="7" t="s">
        <v>14</v>
      </c>
      <c r="B15" s="8">
        <v>320</v>
      </c>
      <c r="C15" s="8">
        <v>21</v>
      </c>
      <c r="D15" s="8">
        <v>20.2</v>
      </c>
      <c r="E15" s="8">
        <f t="shared" si="0"/>
        <v>-0.8000000000000007</v>
      </c>
      <c r="F15" s="10">
        <f t="shared" si="1"/>
        <v>96.19047619047618</v>
      </c>
    </row>
    <row r="16" spans="1:6" ht="12.75">
      <c r="A16" s="7" t="s">
        <v>34</v>
      </c>
      <c r="B16" s="8">
        <v>4.6</v>
      </c>
      <c r="C16" s="8">
        <v>2.3</v>
      </c>
      <c r="D16" s="42">
        <v>1.8</v>
      </c>
      <c r="E16" s="8">
        <f t="shared" si="0"/>
        <v>-0.4999999999999998</v>
      </c>
      <c r="F16" s="10">
        <f t="shared" si="1"/>
        <v>78.26086956521739</v>
      </c>
    </row>
    <row r="17" spans="1:6" ht="12.75">
      <c r="A17" s="9" t="s">
        <v>8</v>
      </c>
      <c r="B17" s="8">
        <v>0</v>
      </c>
      <c r="C17" s="8">
        <f>B17</f>
        <v>0</v>
      </c>
      <c r="D17" s="8">
        <v>0</v>
      </c>
      <c r="E17" s="8">
        <f t="shared" si="0"/>
        <v>0</v>
      </c>
      <c r="F17" s="10">
        <v>0</v>
      </c>
    </row>
    <row r="18" spans="1:6" ht="12.75">
      <c r="A18" s="7" t="s">
        <v>10</v>
      </c>
      <c r="B18" s="8">
        <v>1057</v>
      </c>
      <c r="C18" s="8">
        <v>1057</v>
      </c>
      <c r="D18" s="8">
        <v>5</v>
      </c>
      <c r="E18" s="8">
        <f t="shared" si="0"/>
        <v>-1052</v>
      </c>
      <c r="F18" s="10">
        <f t="shared" si="1"/>
        <v>0.47303689687795647</v>
      </c>
    </row>
    <row r="19" spans="1:6" ht="12.75">
      <c r="A19" s="7" t="s">
        <v>11</v>
      </c>
      <c r="B19" s="8">
        <v>0</v>
      </c>
      <c r="C19" s="8">
        <f>B19</f>
        <v>0</v>
      </c>
      <c r="D19" s="8">
        <v>0</v>
      </c>
      <c r="E19" s="8">
        <f t="shared" si="0"/>
        <v>0</v>
      </c>
      <c r="F19" s="10">
        <v>0</v>
      </c>
    </row>
    <row r="20" spans="1:6" ht="12.75">
      <c r="A20" s="7" t="s">
        <v>17</v>
      </c>
      <c r="B20" s="8">
        <v>0</v>
      </c>
      <c r="C20" s="8">
        <f>B20</f>
        <v>0</v>
      </c>
      <c r="D20" s="8">
        <v>588</v>
      </c>
      <c r="E20" s="8">
        <f>D20-C20</f>
        <v>588</v>
      </c>
      <c r="F20" s="10">
        <v>0</v>
      </c>
    </row>
    <row r="21" spans="1:6" ht="12.75">
      <c r="A21" s="6" t="s">
        <v>18</v>
      </c>
      <c r="B21" s="3">
        <v>8570.86</v>
      </c>
      <c r="C21" s="3">
        <v>3433.39</v>
      </c>
      <c r="D21" s="3">
        <v>3432.54</v>
      </c>
      <c r="E21" s="3">
        <f t="shared" si="0"/>
        <v>-0.849999999999909</v>
      </c>
      <c r="F21" s="4">
        <f t="shared" si="1"/>
        <v>99.9752431270552</v>
      </c>
    </row>
    <row r="22" spans="1:6" s="40" customFormat="1" ht="12.75">
      <c r="A22" s="7" t="s">
        <v>62</v>
      </c>
      <c r="B22" s="8">
        <v>5446</v>
      </c>
      <c r="C22" s="8">
        <v>2567.4</v>
      </c>
      <c r="D22" s="8">
        <v>2567.4</v>
      </c>
      <c r="E22" s="8">
        <f t="shared" si="0"/>
        <v>0</v>
      </c>
      <c r="F22" s="10">
        <f t="shared" si="1"/>
        <v>100</v>
      </c>
    </row>
    <row r="23" spans="1:6" ht="26.25">
      <c r="A23" s="7" t="s">
        <v>63</v>
      </c>
      <c r="B23" s="8">
        <v>1314.3</v>
      </c>
      <c r="C23" s="8">
        <v>617.7</v>
      </c>
      <c r="D23" s="8">
        <v>617.7</v>
      </c>
      <c r="E23" s="8">
        <f t="shared" si="0"/>
        <v>0</v>
      </c>
      <c r="F23" s="10">
        <f t="shared" si="1"/>
        <v>100</v>
      </c>
    </row>
    <row r="24" spans="1:6" ht="15">
      <c r="A24" s="13" t="s">
        <v>3</v>
      </c>
      <c r="B24" s="36">
        <f>B25+B26+B27+B28+B29+B30+B31+B32</f>
        <v>14240.91</v>
      </c>
      <c r="C24" s="36">
        <f>C25+C26+C27+C28+C29+C30+C31+C32</f>
        <v>9829.779999999999</v>
      </c>
      <c r="D24" s="36">
        <f>D25+D26+D27+D28+D29+D30+D31+D32</f>
        <v>4614.91</v>
      </c>
      <c r="E24" s="14">
        <f>E25+E26+E27+E28+E29+E30+E31+E32</f>
        <v>-5214.870000000001</v>
      </c>
      <c r="F24" s="15">
        <f>D24/C24*100</f>
        <v>46.94825316538112</v>
      </c>
    </row>
    <row r="25" spans="1:6" ht="12.75">
      <c r="A25" s="21" t="s">
        <v>20</v>
      </c>
      <c r="B25" s="12">
        <v>2615.5</v>
      </c>
      <c r="C25" s="12">
        <v>1409.56</v>
      </c>
      <c r="D25" s="12">
        <v>1176.53</v>
      </c>
      <c r="E25" s="20">
        <f aca="true" t="shared" si="2" ref="E25:E32">D25-C25</f>
        <v>-233.02999999999997</v>
      </c>
      <c r="F25" s="10">
        <f aca="true" t="shared" si="3" ref="F25:F31">D25/C25*100</f>
        <v>83.46789068929311</v>
      </c>
    </row>
    <row r="26" spans="1:6" ht="12.75">
      <c r="A26" s="21" t="s">
        <v>21</v>
      </c>
      <c r="B26" s="12">
        <v>74.5</v>
      </c>
      <c r="C26" s="12">
        <v>37.1</v>
      </c>
      <c r="D26" s="12">
        <v>13.12</v>
      </c>
      <c r="E26" s="20">
        <f t="shared" si="2"/>
        <v>-23.980000000000004</v>
      </c>
      <c r="F26" s="10">
        <f t="shared" si="3"/>
        <v>35.36388140161725</v>
      </c>
    </row>
    <row r="27" spans="1:6" ht="26.25">
      <c r="A27" s="21" t="s">
        <v>22</v>
      </c>
      <c r="B27" s="12">
        <v>354.5</v>
      </c>
      <c r="C27" s="12">
        <v>198</v>
      </c>
      <c r="D27" s="12">
        <v>125.5</v>
      </c>
      <c r="E27" s="20">
        <f t="shared" si="2"/>
        <v>-72.5</v>
      </c>
      <c r="F27" s="10">
        <f t="shared" si="3"/>
        <v>63.38383838383839</v>
      </c>
    </row>
    <row r="28" spans="1:6" ht="12.75">
      <c r="A28" s="21" t="s">
        <v>23</v>
      </c>
      <c r="B28" s="12">
        <v>3484.25</v>
      </c>
      <c r="C28" s="12">
        <v>1578.17</v>
      </c>
      <c r="D28" s="12">
        <v>229.6</v>
      </c>
      <c r="E28" s="20">
        <f t="shared" si="2"/>
        <v>-1348.5700000000002</v>
      </c>
      <c r="F28" s="10">
        <f t="shared" si="3"/>
        <v>14.548496042885112</v>
      </c>
    </row>
    <row r="29" spans="1:6" ht="12.75">
      <c r="A29" s="21" t="s">
        <v>24</v>
      </c>
      <c r="B29" s="12">
        <v>2162.1</v>
      </c>
      <c r="C29" s="12">
        <v>1214.2</v>
      </c>
      <c r="D29" s="12">
        <v>1042.27</v>
      </c>
      <c r="E29" s="20">
        <f t="shared" si="2"/>
        <v>-171.93000000000006</v>
      </c>
      <c r="F29" s="10">
        <f t="shared" si="3"/>
        <v>85.8400592983034</v>
      </c>
    </row>
    <row r="30" spans="1:6" ht="12.75" customHeight="1">
      <c r="A30" s="21" t="s">
        <v>25</v>
      </c>
      <c r="B30" s="12">
        <v>3844.6</v>
      </c>
      <c r="C30" s="12">
        <v>3844.6</v>
      </c>
      <c r="D30" s="12">
        <v>1872.8</v>
      </c>
      <c r="E30" s="20">
        <f t="shared" si="2"/>
        <v>-1971.8</v>
      </c>
      <c r="F30" s="10">
        <f t="shared" si="3"/>
        <v>48.71247984185611</v>
      </c>
    </row>
    <row r="31" spans="1:6" ht="12.75" customHeight="1">
      <c r="A31" s="21" t="s">
        <v>26</v>
      </c>
      <c r="B31" s="12">
        <v>1705.46</v>
      </c>
      <c r="C31" s="12">
        <v>1548.15</v>
      </c>
      <c r="D31" s="12">
        <v>155.09</v>
      </c>
      <c r="E31" s="20">
        <f t="shared" si="2"/>
        <v>-1393.0600000000002</v>
      </c>
      <c r="F31" s="10">
        <f t="shared" si="3"/>
        <v>10.017763136646964</v>
      </c>
    </row>
    <row r="32" spans="1:6" ht="12.75" customHeight="1">
      <c r="A32" s="21" t="s">
        <v>27</v>
      </c>
      <c r="B32" s="12">
        <v>0</v>
      </c>
      <c r="C32" s="12">
        <f>B32</f>
        <v>0</v>
      </c>
      <c r="D32" s="12">
        <v>0</v>
      </c>
      <c r="E32" s="20">
        <f t="shared" si="2"/>
        <v>0</v>
      </c>
      <c r="F32" s="10"/>
    </row>
    <row r="33" spans="1:6" s="19" customFormat="1" ht="15">
      <c r="A33" s="17" t="s">
        <v>28</v>
      </c>
      <c r="B33" s="24">
        <f>B7-B24</f>
        <v>-1186</v>
      </c>
      <c r="C33" s="24">
        <f>C7-C24</f>
        <v>-4069.1499999999996</v>
      </c>
      <c r="D33" s="24">
        <f>D7-D24</f>
        <v>897.29</v>
      </c>
      <c r="E33" s="16"/>
      <c r="F33" s="15"/>
    </row>
    <row r="34" spans="1:6" ht="26.25">
      <c r="A34" s="22" t="s">
        <v>4</v>
      </c>
      <c r="B34" s="25">
        <f>B35+B36</f>
        <v>1186</v>
      </c>
      <c r="C34" s="25">
        <f>C35+C36</f>
        <v>4069.15</v>
      </c>
      <c r="D34" s="25">
        <f>D35+D36</f>
        <v>-897.29</v>
      </c>
      <c r="E34" s="3"/>
      <c r="F34" s="4"/>
    </row>
    <row r="35" spans="1:6" ht="12.75" customHeight="1">
      <c r="A35" s="21" t="s">
        <v>12</v>
      </c>
      <c r="B35" s="26">
        <v>0</v>
      </c>
      <c r="C35" s="26">
        <v>0</v>
      </c>
      <c r="D35" s="26">
        <v>0</v>
      </c>
      <c r="E35" s="8"/>
      <c r="F35" s="10"/>
    </row>
    <row r="36" spans="1:6" ht="12.75" customHeight="1">
      <c r="A36" s="21" t="s">
        <v>70</v>
      </c>
      <c r="B36" s="26">
        <v>1186</v>
      </c>
      <c r="C36" s="26">
        <v>4069.15</v>
      </c>
      <c r="D36" s="26">
        <v>-897.29</v>
      </c>
      <c r="E36" s="8"/>
      <c r="F36" s="10"/>
    </row>
  </sheetData>
  <sheetProtection/>
  <mergeCells count="4">
    <mergeCell ref="A1:F1"/>
    <mergeCell ref="A2:F2"/>
    <mergeCell ref="A3:F3"/>
    <mergeCell ref="A4:F4"/>
  </mergeCells>
  <printOptions/>
  <pageMargins left="0.31496062992125984" right="0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O11" sqref="O11"/>
    </sheetView>
  </sheetViews>
  <sheetFormatPr defaultColWidth="9.140625" defaultRowHeight="12.75"/>
  <cols>
    <col min="1" max="1" width="41.421875" style="0" customWidth="1"/>
    <col min="2" max="2" width="11.140625" style="0" bestFit="1" customWidth="1"/>
    <col min="3" max="3" width="12.00390625" style="0" customWidth="1"/>
    <col min="4" max="4" width="12.8515625" style="0" customWidth="1"/>
    <col min="5" max="6" width="11.421875" style="0" bestFit="1" customWidth="1"/>
  </cols>
  <sheetData>
    <row r="1" spans="1:6" ht="15">
      <c r="A1" s="45" t="s">
        <v>31</v>
      </c>
      <c r="B1" s="45"/>
      <c r="C1" s="45"/>
      <c r="D1" s="45"/>
      <c r="E1" s="45"/>
      <c r="F1" s="45"/>
    </row>
    <row r="2" spans="1:6" ht="15">
      <c r="A2" s="45" t="s">
        <v>71</v>
      </c>
      <c r="B2" s="45"/>
      <c r="C2" s="45"/>
      <c r="D2" s="45"/>
      <c r="E2" s="45"/>
      <c r="F2" s="45"/>
    </row>
    <row r="3" spans="1:6" ht="12.75" customHeight="1">
      <c r="A3" s="44"/>
      <c r="B3" s="44"/>
      <c r="C3" s="44"/>
      <c r="D3" s="44"/>
      <c r="E3" s="44"/>
      <c r="F3" s="44"/>
    </row>
    <row r="4" spans="1:7" ht="12.75">
      <c r="A4" s="43" t="s">
        <v>42</v>
      </c>
      <c r="B4" s="43"/>
      <c r="C4" s="43"/>
      <c r="D4" s="43"/>
      <c r="E4" s="43"/>
      <c r="F4" s="43"/>
      <c r="G4" s="1"/>
    </row>
    <row r="5" spans="1:6" ht="52.5">
      <c r="A5" s="2" t="s">
        <v>0</v>
      </c>
      <c r="B5" s="35" t="s">
        <v>61</v>
      </c>
      <c r="C5" s="35" t="s">
        <v>1</v>
      </c>
      <c r="D5" s="35" t="s">
        <v>67</v>
      </c>
      <c r="E5" s="2" t="s">
        <v>54</v>
      </c>
      <c r="F5" s="2" t="s">
        <v>55</v>
      </c>
    </row>
    <row r="6" spans="1:6" ht="12.75">
      <c r="A6" s="23" t="s">
        <v>48</v>
      </c>
      <c r="B6" s="23" t="s">
        <v>49</v>
      </c>
      <c r="C6" s="23" t="s">
        <v>50</v>
      </c>
      <c r="D6" s="23" t="s">
        <v>51</v>
      </c>
      <c r="E6" s="23" t="s">
        <v>52</v>
      </c>
      <c r="F6" s="23" t="s">
        <v>53</v>
      </c>
    </row>
    <row r="7" spans="1:6" ht="15">
      <c r="A7" s="13" t="s">
        <v>2</v>
      </c>
      <c r="B7" s="14">
        <f>B8+B21</f>
        <v>8316.68</v>
      </c>
      <c r="C7" s="14">
        <f>C8+C21</f>
        <v>3838.5</v>
      </c>
      <c r="D7" s="14">
        <f>D8+D21</f>
        <v>3993.69</v>
      </c>
      <c r="E7" s="16">
        <f>D7-C7</f>
        <v>155.19000000000005</v>
      </c>
      <c r="F7" s="15">
        <f>D7/C7*100</f>
        <v>104.04298554122704</v>
      </c>
    </row>
    <row r="8" spans="1:6" ht="12.75">
      <c r="A8" s="6" t="s">
        <v>19</v>
      </c>
      <c r="B8" s="3">
        <f>SUM(B9:B20)</f>
        <v>1637.7</v>
      </c>
      <c r="C8" s="3">
        <f>SUM(C9:C20)</f>
        <v>601.6</v>
      </c>
      <c r="D8" s="3">
        <f>SUM(D9:D20)</f>
        <v>756.7900000000001</v>
      </c>
      <c r="E8" s="3">
        <f>D8-C8</f>
        <v>155.19000000000005</v>
      </c>
      <c r="F8" s="4">
        <f>D8/C8*100</f>
        <v>125.79621010638297</v>
      </c>
    </row>
    <row r="9" spans="1:6" ht="12.75">
      <c r="A9" s="7" t="s">
        <v>5</v>
      </c>
      <c r="B9" s="8">
        <v>307.5</v>
      </c>
      <c r="C9" s="8">
        <v>118.1</v>
      </c>
      <c r="D9" s="8">
        <v>123.21</v>
      </c>
      <c r="E9" s="8">
        <f aca="true" t="shared" si="0" ref="E9:E23">D9-C9</f>
        <v>5.109999999999999</v>
      </c>
      <c r="F9" s="10">
        <f aca="true" t="shared" si="1" ref="F9:F23">D9/C9*100</f>
        <v>104.32684165961051</v>
      </c>
    </row>
    <row r="10" spans="1:6" ht="12.75">
      <c r="A10" s="7" t="s">
        <v>57</v>
      </c>
      <c r="B10" s="8">
        <v>709.4</v>
      </c>
      <c r="C10" s="8">
        <v>402</v>
      </c>
      <c r="D10" s="8">
        <v>509</v>
      </c>
      <c r="E10" s="8">
        <f t="shared" si="0"/>
        <v>107</v>
      </c>
      <c r="F10" s="10">
        <f t="shared" si="1"/>
        <v>126.61691542288558</v>
      </c>
    </row>
    <row r="11" spans="1:6" ht="12.75">
      <c r="A11" s="7" t="s">
        <v>6</v>
      </c>
      <c r="B11" s="8">
        <v>10.5</v>
      </c>
      <c r="C11" s="8">
        <v>10.5</v>
      </c>
      <c r="D11" s="8">
        <v>18.82</v>
      </c>
      <c r="E11" s="8">
        <f t="shared" si="0"/>
        <v>8.32</v>
      </c>
      <c r="F11" s="10">
        <f t="shared" si="1"/>
        <v>179.23809523809524</v>
      </c>
    </row>
    <row r="12" spans="1:6" ht="12.75">
      <c r="A12" s="7" t="s">
        <v>13</v>
      </c>
      <c r="B12" s="8">
        <v>80</v>
      </c>
      <c r="C12" s="8">
        <v>0</v>
      </c>
      <c r="D12" s="8">
        <v>1.15</v>
      </c>
      <c r="E12" s="8">
        <f t="shared" si="0"/>
        <v>1.15</v>
      </c>
      <c r="F12" s="10">
        <v>0</v>
      </c>
    </row>
    <row r="13" spans="1:6" ht="12.75">
      <c r="A13" s="7" t="s">
        <v>46</v>
      </c>
      <c r="B13" s="8">
        <v>16</v>
      </c>
      <c r="C13" s="8">
        <v>13</v>
      </c>
      <c r="D13" s="8">
        <v>14.2</v>
      </c>
      <c r="E13" s="8">
        <f t="shared" si="0"/>
        <v>1.1999999999999993</v>
      </c>
      <c r="F13" s="10">
        <f t="shared" si="1"/>
        <v>109.23076923076923</v>
      </c>
    </row>
    <row r="14" spans="1:6" ht="12.75">
      <c r="A14" s="7" t="s">
        <v>47</v>
      </c>
      <c r="B14" s="8">
        <v>294</v>
      </c>
      <c r="C14" s="8">
        <v>0</v>
      </c>
      <c r="D14" s="8">
        <v>25.59</v>
      </c>
      <c r="E14" s="8">
        <f t="shared" si="0"/>
        <v>25.59</v>
      </c>
      <c r="F14" s="10">
        <v>0</v>
      </c>
    </row>
    <row r="15" spans="1:6" ht="12.75">
      <c r="A15" s="7" t="s">
        <v>14</v>
      </c>
      <c r="B15" s="8">
        <v>204</v>
      </c>
      <c r="C15" s="8">
        <v>53</v>
      </c>
      <c r="D15" s="8">
        <v>32.04</v>
      </c>
      <c r="E15" s="8">
        <f t="shared" si="0"/>
        <v>-20.96</v>
      </c>
      <c r="F15" s="10">
        <f t="shared" si="1"/>
        <v>60.45283018867924</v>
      </c>
    </row>
    <row r="16" spans="1:6" ht="12.75">
      <c r="A16" s="7" t="s">
        <v>34</v>
      </c>
      <c r="B16" s="8">
        <v>2</v>
      </c>
      <c r="C16" s="8">
        <v>0.8</v>
      </c>
      <c r="D16" s="8">
        <v>3.91</v>
      </c>
      <c r="E16" s="8">
        <f t="shared" si="0"/>
        <v>3.1100000000000003</v>
      </c>
      <c r="F16" s="10">
        <f t="shared" si="1"/>
        <v>488.75</v>
      </c>
    </row>
    <row r="17" spans="1:6" ht="12.75">
      <c r="A17" s="9" t="s">
        <v>8</v>
      </c>
      <c r="B17" s="8">
        <v>14.3</v>
      </c>
      <c r="C17" s="8">
        <v>4.2</v>
      </c>
      <c r="D17" s="8">
        <v>4.21</v>
      </c>
      <c r="E17" s="8">
        <f>D17-C17</f>
        <v>0.009999999999999787</v>
      </c>
      <c r="F17" s="10">
        <f>D17/C17*100</f>
        <v>100.23809523809524</v>
      </c>
    </row>
    <row r="18" spans="1:6" ht="12.75">
      <c r="A18" s="9" t="s">
        <v>10</v>
      </c>
      <c r="B18" s="8">
        <v>0</v>
      </c>
      <c r="C18" s="8">
        <f>B18</f>
        <v>0</v>
      </c>
      <c r="D18" s="8">
        <v>0</v>
      </c>
      <c r="E18" s="8">
        <f>D18-C18</f>
        <v>0</v>
      </c>
      <c r="F18" s="10">
        <v>0</v>
      </c>
    </row>
    <row r="19" spans="1:6" ht="12.75">
      <c r="A19" s="7" t="s">
        <v>11</v>
      </c>
      <c r="B19" s="8">
        <v>0</v>
      </c>
      <c r="C19" s="8">
        <f>B19</f>
        <v>0</v>
      </c>
      <c r="D19" s="8">
        <v>0</v>
      </c>
      <c r="E19" s="8">
        <f>D19-C19</f>
        <v>0</v>
      </c>
      <c r="F19" s="10">
        <v>0</v>
      </c>
    </row>
    <row r="20" spans="1:6" ht="12.75">
      <c r="A20" s="7" t="s">
        <v>17</v>
      </c>
      <c r="B20" s="8">
        <v>0</v>
      </c>
      <c r="C20" s="8">
        <f>B20</f>
        <v>0</v>
      </c>
      <c r="D20" s="8">
        <v>24.66</v>
      </c>
      <c r="E20" s="8">
        <f>D20-C20</f>
        <v>24.66</v>
      </c>
      <c r="F20" s="10">
        <v>0</v>
      </c>
    </row>
    <row r="21" spans="1:6" ht="12.75">
      <c r="A21" s="6" t="s">
        <v>18</v>
      </c>
      <c r="B21" s="3">
        <v>6678.98</v>
      </c>
      <c r="C21" s="3">
        <v>3236.9</v>
      </c>
      <c r="D21" s="3">
        <v>3236.9</v>
      </c>
      <c r="E21" s="3">
        <f t="shared" si="0"/>
        <v>0</v>
      </c>
      <c r="F21" s="4">
        <f t="shared" si="1"/>
        <v>100</v>
      </c>
    </row>
    <row r="22" spans="1:6" ht="12.75">
      <c r="A22" s="7" t="s">
        <v>62</v>
      </c>
      <c r="B22" s="8">
        <v>4531.7</v>
      </c>
      <c r="C22" s="8">
        <v>2136.5</v>
      </c>
      <c r="D22" s="8">
        <v>2136.5</v>
      </c>
      <c r="E22" s="8">
        <f t="shared" si="0"/>
        <v>0</v>
      </c>
      <c r="F22" s="10">
        <f t="shared" si="1"/>
        <v>100</v>
      </c>
    </row>
    <row r="23" spans="1:6" ht="26.25">
      <c r="A23" s="7" t="s">
        <v>63</v>
      </c>
      <c r="B23" s="37">
        <v>1050.4</v>
      </c>
      <c r="C23" s="8">
        <v>493.7</v>
      </c>
      <c r="D23" s="37">
        <v>493.7</v>
      </c>
      <c r="E23" s="8">
        <f t="shared" si="0"/>
        <v>0</v>
      </c>
      <c r="F23" s="10">
        <f t="shared" si="1"/>
        <v>100</v>
      </c>
    </row>
    <row r="24" spans="1:6" ht="15">
      <c r="A24" s="13" t="s">
        <v>3</v>
      </c>
      <c r="B24" s="36">
        <f>B25+B26+B27+B28+B29+B30+B31+B32</f>
        <v>8714.33</v>
      </c>
      <c r="C24" s="36">
        <f>C25+C26+C27+C28+C29+C30+C31+C32</f>
        <v>4267.25</v>
      </c>
      <c r="D24" s="36">
        <f>D25+D26+D27+D28+D29+D30+D31+D32</f>
        <v>3645.59</v>
      </c>
      <c r="E24" s="14">
        <f>E25+E26+E27+E28+E29+E30+E31+E32</f>
        <v>-621.66</v>
      </c>
      <c r="F24" s="15">
        <f>D24/C24*100</f>
        <v>85.43183549124144</v>
      </c>
    </row>
    <row r="25" spans="1:6" ht="12.75">
      <c r="A25" s="21" t="s">
        <v>20</v>
      </c>
      <c r="B25" s="12">
        <v>2376.5</v>
      </c>
      <c r="C25" s="12">
        <v>1188.2</v>
      </c>
      <c r="D25" s="12">
        <v>1140.78</v>
      </c>
      <c r="E25" s="20">
        <f aca="true" t="shared" si="2" ref="E25:E32">D25-C25</f>
        <v>-47.42000000000007</v>
      </c>
      <c r="F25" s="10">
        <f aca="true" t="shared" si="3" ref="F25:F32">D25/C25*100</f>
        <v>96.00908937889243</v>
      </c>
    </row>
    <row r="26" spans="1:6" ht="12.75">
      <c r="A26" s="21" t="s">
        <v>21</v>
      </c>
      <c r="B26" s="12">
        <v>74.5</v>
      </c>
      <c r="C26" s="12">
        <v>37.1</v>
      </c>
      <c r="D26" s="12">
        <v>37.1</v>
      </c>
      <c r="E26" s="20">
        <f t="shared" si="2"/>
        <v>0</v>
      </c>
      <c r="F26" s="10">
        <f t="shared" si="3"/>
        <v>100</v>
      </c>
    </row>
    <row r="27" spans="1:6" ht="26.25">
      <c r="A27" s="21" t="s">
        <v>22</v>
      </c>
      <c r="B27" s="12">
        <v>340</v>
      </c>
      <c r="C27" s="12">
        <v>170</v>
      </c>
      <c r="D27" s="12">
        <v>116.83</v>
      </c>
      <c r="E27" s="20">
        <f t="shared" si="2"/>
        <v>-53.17</v>
      </c>
      <c r="F27" s="10">
        <f t="shared" si="3"/>
        <v>68.7235294117647</v>
      </c>
    </row>
    <row r="28" spans="1:6" ht="12.75">
      <c r="A28" s="21" t="s">
        <v>23</v>
      </c>
      <c r="B28" s="12">
        <v>1393.5</v>
      </c>
      <c r="C28" s="12">
        <v>636.17</v>
      </c>
      <c r="D28" s="12">
        <v>212.61</v>
      </c>
      <c r="E28" s="20">
        <f t="shared" si="2"/>
        <v>-423.55999999999995</v>
      </c>
      <c r="F28" s="10">
        <f t="shared" si="3"/>
        <v>33.42031218070642</v>
      </c>
    </row>
    <row r="29" spans="1:6" ht="12.75">
      <c r="A29" s="21" t="s">
        <v>24</v>
      </c>
      <c r="B29" s="12">
        <v>337.45</v>
      </c>
      <c r="C29" s="12">
        <v>123.7</v>
      </c>
      <c r="D29" s="12">
        <v>120.43</v>
      </c>
      <c r="E29" s="20">
        <f t="shared" si="2"/>
        <v>-3.269999999999996</v>
      </c>
      <c r="F29" s="10">
        <f t="shared" si="3"/>
        <v>97.35650767987066</v>
      </c>
    </row>
    <row r="30" spans="1:6" ht="12.75" customHeight="1">
      <c r="A30" s="21" t="s">
        <v>25</v>
      </c>
      <c r="B30" s="12">
        <v>3992.7</v>
      </c>
      <c r="C30" s="12">
        <v>2001</v>
      </c>
      <c r="D30" s="12">
        <v>1911</v>
      </c>
      <c r="E30" s="20">
        <f t="shared" si="2"/>
        <v>-90</v>
      </c>
      <c r="F30" s="10">
        <f t="shared" si="3"/>
        <v>95.50224887556223</v>
      </c>
    </row>
    <row r="31" spans="1:6" ht="12.75" customHeight="1">
      <c r="A31" s="21" t="s">
        <v>26</v>
      </c>
      <c r="B31" s="12">
        <v>176.68</v>
      </c>
      <c r="C31" s="12">
        <v>94.08</v>
      </c>
      <c r="D31" s="12">
        <v>90.84</v>
      </c>
      <c r="E31" s="20">
        <f t="shared" si="2"/>
        <v>-3.239999999999995</v>
      </c>
      <c r="F31" s="10">
        <f t="shared" si="3"/>
        <v>96.5561224489796</v>
      </c>
    </row>
    <row r="32" spans="1:6" ht="12.75" customHeight="1">
      <c r="A32" s="21" t="s">
        <v>27</v>
      </c>
      <c r="B32" s="12">
        <v>23</v>
      </c>
      <c r="C32" s="12">
        <v>17</v>
      </c>
      <c r="D32" s="12">
        <v>16</v>
      </c>
      <c r="E32" s="20">
        <f t="shared" si="2"/>
        <v>-1</v>
      </c>
      <c r="F32" s="10">
        <f t="shared" si="3"/>
        <v>94.11764705882352</v>
      </c>
    </row>
    <row r="33" spans="1:6" s="19" customFormat="1" ht="15">
      <c r="A33" s="17" t="s">
        <v>28</v>
      </c>
      <c r="B33" s="18">
        <f>B7-B24</f>
        <v>-397.64999999999964</v>
      </c>
      <c r="C33" s="18">
        <f>C7-C24</f>
        <v>-428.75</v>
      </c>
      <c r="D33" s="18">
        <f>D7-D24</f>
        <v>348.0999999999999</v>
      </c>
      <c r="E33" s="16"/>
      <c r="F33" s="15"/>
    </row>
    <row r="34" spans="1:6" ht="26.25">
      <c r="A34" s="22" t="s">
        <v>4</v>
      </c>
      <c r="B34" s="5">
        <f>B35+B36</f>
        <v>397.65</v>
      </c>
      <c r="C34" s="5">
        <f>C35+C36</f>
        <v>428.75</v>
      </c>
      <c r="D34" s="5">
        <f>D35+D36</f>
        <v>-348.1</v>
      </c>
      <c r="E34" s="3"/>
      <c r="F34" s="4"/>
    </row>
    <row r="35" spans="1:6" ht="12.75" customHeight="1">
      <c r="A35" s="21" t="s">
        <v>12</v>
      </c>
      <c r="B35" s="11">
        <v>0</v>
      </c>
      <c r="C35" s="11">
        <v>0</v>
      </c>
      <c r="D35" s="11">
        <v>0</v>
      </c>
      <c r="E35" s="8"/>
      <c r="F35" s="10"/>
    </row>
    <row r="36" spans="1:6" ht="12.75" customHeight="1">
      <c r="A36" s="21" t="s">
        <v>70</v>
      </c>
      <c r="B36" s="11">
        <v>397.65</v>
      </c>
      <c r="C36" s="11">
        <v>428.75</v>
      </c>
      <c r="D36" s="11">
        <v>-348.1</v>
      </c>
      <c r="E36" s="8"/>
      <c r="F36" s="10"/>
    </row>
  </sheetData>
  <sheetProtection/>
  <mergeCells count="4">
    <mergeCell ref="A1:F1"/>
    <mergeCell ref="A2:F2"/>
    <mergeCell ref="A3:F3"/>
    <mergeCell ref="A4:F4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41.421875" style="0" customWidth="1"/>
    <col min="2" max="2" width="11.140625" style="0" bestFit="1" customWidth="1"/>
    <col min="3" max="3" width="12.00390625" style="0" customWidth="1"/>
    <col min="4" max="4" width="12.8515625" style="0" customWidth="1"/>
    <col min="5" max="6" width="11.421875" style="0" bestFit="1" customWidth="1"/>
  </cols>
  <sheetData>
    <row r="1" spans="1:6" ht="15">
      <c r="A1" s="45" t="s">
        <v>32</v>
      </c>
      <c r="B1" s="45"/>
      <c r="C1" s="45"/>
      <c r="D1" s="45"/>
      <c r="E1" s="45"/>
      <c r="F1" s="45"/>
    </row>
    <row r="2" spans="1:6" ht="15">
      <c r="A2" s="45" t="s">
        <v>71</v>
      </c>
      <c r="B2" s="45"/>
      <c r="C2" s="45"/>
      <c r="D2" s="45"/>
      <c r="E2" s="45"/>
      <c r="F2" s="45"/>
    </row>
    <row r="3" spans="1:6" ht="12.75" customHeight="1">
      <c r="A3" s="44"/>
      <c r="B3" s="44"/>
      <c r="C3" s="44"/>
      <c r="D3" s="44"/>
      <c r="E3" s="44"/>
      <c r="F3" s="44"/>
    </row>
    <row r="4" spans="1:7" ht="12.75">
      <c r="A4" s="43" t="s">
        <v>43</v>
      </c>
      <c r="B4" s="43"/>
      <c r="C4" s="43"/>
      <c r="D4" s="43"/>
      <c r="E4" s="43"/>
      <c r="F4" s="43"/>
      <c r="G4" s="1"/>
    </row>
    <row r="5" spans="1:6" ht="52.5">
      <c r="A5" s="2" t="s">
        <v>0</v>
      </c>
      <c r="B5" s="35" t="s">
        <v>61</v>
      </c>
      <c r="C5" s="35" t="s">
        <v>1</v>
      </c>
      <c r="D5" s="35" t="s">
        <v>67</v>
      </c>
      <c r="E5" s="2" t="s">
        <v>54</v>
      </c>
      <c r="F5" s="2" t="s">
        <v>55</v>
      </c>
    </row>
    <row r="6" spans="1:6" ht="12.75">
      <c r="A6" s="23" t="s">
        <v>48</v>
      </c>
      <c r="B6" s="23" t="s">
        <v>49</v>
      </c>
      <c r="C6" s="23" t="s">
        <v>50</v>
      </c>
      <c r="D6" s="23" t="s">
        <v>51</v>
      </c>
      <c r="E6" s="23" t="s">
        <v>52</v>
      </c>
      <c r="F6" s="23" t="s">
        <v>53</v>
      </c>
    </row>
    <row r="7" spans="1:6" ht="15">
      <c r="A7" s="13" t="s">
        <v>2</v>
      </c>
      <c r="B7" s="14">
        <f>B8+B22</f>
        <v>13171.24</v>
      </c>
      <c r="C7" s="14">
        <f>C8+C22</f>
        <v>6616.139999999999</v>
      </c>
      <c r="D7" s="14">
        <f>D8+D22</f>
        <v>6415.42</v>
      </c>
      <c r="E7" s="16">
        <f>D7-C7</f>
        <v>-200.71999999999935</v>
      </c>
      <c r="F7" s="15">
        <f>D7/C7*100</f>
        <v>96.96620688195837</v>
      </c>
    </row>
    <row r="8" spans="1:6" ht="12.75">
      <c r="A8" s="6" t="s">
        <v>19</v>
      </c>
      <c r="B8" s="3">
        <f>SUM(B9:B21)</f>
        <v>4353.1</v>
      </c>
      <c r="C8" s="3">
        <f>SUM(C9:C21)</f>
        <v>1975.56</v>
      </c>
      <c r="D8" s="3">
        <f>SUM(D9:D21)</f>
        <v>1775.26</v>
      </c>
      <c r="E8" s="3">
        <f>D8-C8</f>
        <v>-200.29999999999995</v>
      </c>
      <c r="F8" s="4">
        <f>D8/C8*100</f>
        <v>89.86110267468464</v>
      </c>
    </row>
    <row r="9" spans="1:6" ht="12.75">
      <c r="A9" s="7" t="s">
        <v>5</v>
      </c>
      <c r="B9" s="8">
        <v>274</v>
      </c>
      <c r="C9" s="8">
        <v>128</v>
      </c>
      <c r="D9" s="8">
        <v>148.49</v>
      </c>
      <c r="E9" s="8">
        <f>D9-C9</f>
        <v>20.49000000000001</v>
      </c>
      <c r="F9" s="10">
        <f aca="true" t="shared" si="0" ref="F9:F24">D9/C9*100</f>
        <v>116.0078125</v>
      </c>
    </row>
    <row r="10" spans="1:6" ht="12.75">
      <c r="A10" s="7" t="s">
        <v>57</v>
      </c>
      <c r="B10" s="8">
        <v>879</v>
      </c>
      <c r="C10" s="8">
        <v>513</v>
      </c>
      <c r="D10" s="8">
        <v>379.32</v>
      </c>
      <c r="E10" s="8">
        <f aca="true" t="shared" si="1" ref="E10:E24">D10-C10</f>
        <v>-133.68</v>
      </c>
      <c r="F10" s="10">
        <f t="shared" si="0"/>
        <v>73.94152046783626</v>
      </c>
    </row>
    <row r="11" spans="1:6" ht="12.75">
      <c r="A11" s="7" t="s">
        <v>6</v>
      </c>
      <c r="B11" s="8">
        <v>6</v>
      </c>
      <c r="C11" s="8">
        <v>3</v>
      </c>
      <c r="D11" s="8">
        <v>16.19</v>
      </c>
      <c r="E11" s="8">
        <f t="shared" si="1"/>
        <v>13.190000000000001</v>
      </c>
      <c r="F11" s="10">
        <f t="shared" si="0"/>
        <v>539.6666666666667</v>
      </c>
    </row>
    <row r="12" spans="1:6" ht="12.75">
      <c r="A12" s="7" t="s">
        <v>13</v>
      </c>
      <c r="B12" s="8">
        <v>285</v>
      </c>
      <c r="C12" s="8">
        <v>45</v>
      </c>
      <c r="D12" s="8">
        <v>17.81</v>
      </c>
      <c r="E12" s="8">
        <f t="shared" si="1"/>
        <v>-27.19</v>
      </c>
      <c r="F12" s="10">
        <f t="shared" si="0"/>
        <v>39.577777777777776</v>
      </c>
    </row>
    <row r="13" spans="1:6" ht="12.75">
      <c r="A13" s="7" t="s">
        <v>46</v>
      </c>
      <c r="B13" s="8">
        <v>0.5</v>
      </c>
      <c r="C13" s="8">
        <v>0</v>
      </c>
      <c r="D13" s="8">
        <v>0.26</v>
      </c>
      <c r="E13" s="8">
        <f t="shared" si="1"/>
        <v>0.26</v>
      </c>
      <c r="F13" s="10">
        <v>0</v>
      </c>
    </row>
    <row r="14" spans="1:6" ht="12.75">
      <c r="A14" s="7" t="s">
        <v>47</v>
      </c>
      <c r="B14" s="8">
        <v>780</v>
      </c>
      <c r="C14" s="8">
        <v>174.2</v>
      </c>
      <c r="D14" s="8">
        <v>39.48</v>
      </c>
      <c r="E14" s="8">
        <f t="shared" si="1"/>
        <v>-134.72</v>
      </c>
      <c r="F14" s="10">
        <f t="shared" si="0"/>
        <v>22.663605051664753</v>
      </c>
    </row>
    <row r="15" spans="1:6" ht="12.75">
      <c r="A15" s="7" t="s">
        <v>14</v>
      </c>
      <c r="B15" s="8">
        <v>1078</v>
      </c>
      <c r="C15" s="8">
        <v>205</v>
      </c>
      <c r="D15" s="8">
        <v>268.73</v>
      </c>
      <c r="E15" s="8">
        <f t="shared" si="1"/>
        <v>63.73000000000002</v>
      </c>
      <c r="F15" s="10">
        <f t="shared" si="0"/>
        <v>131.0878048780488</v>
      </c>
    </row>
    <row r="16" spans="1:6" ht="12.75">
      <c r="A16" s="7" t="s">
        <v>34</v>
      </c>
      <c r="B16" s="8">
        <v>4.5</v>
      </c>
      <c r="C16" s="8">
        <v>2</v>
      </c>
      <c r="D16" s="8">
        <v>2.55</v>
      </c>
      <c r="E16" s="8">
        <f t="shared" si="1"/>
        <v>0.5499999999999998</v>
      </c>
      <c r="F16" s="10">
        <f t="shared" si="0"/>
        <v>127.49999999999999</v>
      </c>
    </row>
    <row r="17" spans="1:6" ht="12.75">
      <c r="A17" s="9" t="s">
        <v>8</v>
      </c>
      <c r="B17" s="8">
        <v>35.1</v>
      </c>
      <c r="C17" s="8">
        <v>4</v>
      </c>
      <c r="D17" s="8">
        <v>10.44</v>
      </c>
      <c r="E17" s="8">
        <f t="shared" si="1"/>
        <v>6.4399999999999995</v>
      </c>
      <c r="F17" s="10">
        <f>D17/C17*100</f>
        <v>261</v>
      </c>
    </row>
    <row r="18" spans="1:6" ht="12.75">
      <c r="A18" s="7" t="s">
        <v>9</v>
      </c>
      <c r="B18" s="8">
        <v>61</v>
      </c>
      <c r="C18" s="8">
        <v>30</v>
      </c>
      <c r="D18" s="8">
        <v>10.63</v>
      </c>
      <c r="E18" s="8">
        <f t="shared" si="1"/>
        <v>-19.369999999999997</v>
      </c>
      <c r="F18" s="10">
        <f>D18/C18*100</f>
        <v>35.43333333333333</v>
      </c>
    </row>
    <row r="19" spans="1:6" ht="12.75">
      <c r="A19" s="7" t="s">
        <v>10</v>
      </c>
      <c r="B19" s="8">
        <v>950</v>
      </c>
      <c r="C19" s="8">
        <v>871.36</v>
      </c>
      <c r="D19" s="8">
        <v>11.49</v>
      </c>
      <c r="E19" s="8">
        <f t="shared" si="1"/>
        <v>-859.87</v>
      </c>
      <c r="F19" s="10">
        <f>D19/C19*100</f>
        <v>1.3186283510833638</v>
      </c>
    </row>
    <row r="20" spans="1:6" ht="12.75">
      <c r="A20" s="7" t="s">
        <v>58</v>
      </c>
      <c r="B20" s="8">
        <v>0</v>
      </c>
      <c r="C20" s="8">
        <f>B20</f>
        <v>0</v>
      </c>
      <c r="D20" s="8">
        <v>0.32</v>
      </c>
      <c r="E20" s="8">
        <f t="shared" si="1"/>
        <v>0.32</v>
      </c>
      <c r="F20" s="10">
        <v>0</v>
      </c>
    </row>
    <row r="21" spans="1:6" ht="12.75">
      <c r="A21" s="7" t="s">
        <v>17</v>
      </c>
      <c r="B21" s="8">
        <v>0</v>
      </c>
      <c r="C21" s="8">
        <f>B21</f>
        <v>0</v>
      </c>
      <c r="D21" s="8">
        <v>869.55</v>
      </c>
      <c r="E21" s="8">
        <f t="shared" si="1"/>
        <v>869.55</v>
      </c>
      <c r="F21" s="10">
        <v>0</v>
      </c>
    </row>
    <row r="22" spans="1:6" ht="12.75">
      <c r="A22" s="6" t="s">
        <v>18</v>
      </c>
      <c r="B22" s="3">
        <v>8818.14</v>
      </c>
      <c r="C22" s="3">
        <v>4640.58</v>
      </c>
      <c r="D22" s="3">
        <v>4640.16</v>
      </c>
      <c r="E22" s="3">
        <f>D22-C22</f>
        <v>-0.42000000000007276</v>
      </c>
      <c r="F22" s="4">
        <f t="shared" si="0"/>
        <v>99.99094940718616</v>
      </c>
    </row>
    <row r="23" spans="1:6" s="40" customFormat="1" ht="12.75">
      <c r="A23" s="7" t="s">
        <v>62</v>
      </c>
      <c r="B23" s="8">
        <v>5587.8</v>
      </c>
      <c r="C23" s="8">
        <v>2639.2</v>
      </c>
      <c r="D23" s="8">
        <v>2639.2</v>
      </c>
      <c r="E23" s="8">
        <f>D23-C23</f>
        <v>0</v>
      </c>
      <c r="F23" s="10">
        <f t="shared" si="0"/>
        <v>100</v>
      </c>
    </row>
    <row r="24" spans="1:6" ht="26.25">
      <c r="A24" s="7" t="s">
        <v>63</v>
      </c>
      <c r="B24" s="8">
        <v>2138.5</v>
      </c>
      <c r="C24" s="8">
        <v>1005.1</v>
      </c>
      <c r="D24" s="8">
        <v>1005.1</v>
      </c>
      <c r="E24" s="8">
        <f t="shared" si="1"/>
        <v>0</v>
      </c>
      <c r="F24" s="10">
        <f t="shared" si="0"/>
        <v>100</v>
      </c>
    </row>
    <row r="25" spans="1:6" ht="15">
      <c r="A25" s="13" t="s">
        <v>3</v>
      </c>
      <c r="B25" s="36">
        <f>B26+B27+B28+B29+B30+B31+B32+B33</f>
        <v>13647.399999999998</v>
      </c>
      <c r="C25" s="36">
        <f>C26+C27+C28+C29+C30+C31+C32+C33</f>
        <v>6188.91</v>
      </c>
      <c r="D25" s="36">
        <f>D26+D27+D28+D29+D30+D31+D32+D33</f>
        <v>6153.049999999999</v>
      </c>
      <c r="E25" s="14">
        <f>E26+E27+E28+E29+E30+E31+E32+E33</f>
        <v>-35.86000000000007</v>
      </c>
      <c r="F25" s="15">
        <f>D25/C25*100</f>
        <v>99.4205764827732</v>
      </c>
    </row>
    <row r="26" spans="1:6" ht="12.75">
      <c r="A26" s="21" t="s">
        <v>20</v>
      </c>
      <c r="B26" s="12">
        <v>3978.59</v>
      </c>
      <c r="C26" s="12">
        <v>1804.95</v>
      </c>
      <c r="D26" s="12">
        <v>1797.87</v>
      </c>
      <c r="E26" s="20">
        <f aca="true" t="shared" si="2" ref="E26:E33">D26-C26</f>
        <v>-7.080000000000155</v>
      </c>
      <c r="F26" s="10">
        <f aca="true" t="shared" si="3" ref="F26:F32">D26/C26*100</f>
        <v>99.60774536690766</v>
      </c>
    </row>
    <row r="27" spans="1:6" ht="12.75">
      <c r="A27" s="21" t="s">
        <v>21</v>
      </c>
      <c r="B27" s="12">
        <v>74.5</v>
      </c>
      <c r="C27" s="12">
        <v>37.1</v>
      </c>
      <c r="D27" s="12">
        <v>37.1</v>
      </c>
      <c r="E27" s="20">
        <f t="shared" si="2"/>
        <v>0</v>
      </c>
      <c r="F27" s="10">
        <f t="shared" si="3"/>
        <v>100</v>
      </c>
    </row>
    <row r="28" spans="1:6" ht="26.25">
      <c r="A28" s="21" t="s">
        <v>22</v>
      </c>
      <c r="B28" s="12">
        <v>249.49</v>
      </c>
      <c r="C28" s="12">
        <v>166.69</v>
      </c>
      <c r="D28" s="12">
        <v>166.69</v>
      </c>
      <c r="E28" s="20">
        <f t="shared" si="2"/>
        <v>0</v>
      </c>
      <c r="F28" s="10">
        <f t="shared" si="3"/>
        <v>100</v>
      </c>
    </row>
    <row r="29" spans="1:6" ht="12.75">
      <c r="A29" s="21" t="s">
        <v>23</v>
      </c>
      <c r="B29" s="12">
        <v>1783.9</v>
      </c>
      <c r="C29" s="12">
        <v>516.4</v>
      </c>
      <c r="D29" s="12">
        <v>516.2</v>
      </c>
      <c r="E29" s="20">
        <f t="shared" si="2"/>
        <v>-0.1999999999999318</v>
      </c>
      <c r="F29" s="10">
        <f t="shared" si="3"/>
        <v>99.96127033307515</v>
      </c>
    </row>
    <row r="30" spans="1:6" ht="12.75">
      <c r="A30" s="21" t="s">
        <v>24</v>
      </c>
      <c r="B30" s="12">
        <v>1146.9</v>
      </c>
      <c r="C30" s="12">
        <v>349.08</v>
      </c>
      <c r="D30" s="12">
        <v>347.64</v>
      </c>
      <c r="E30" s="20">
        <f t="shared" si="2"/>
        <v>-1.4399999999999977</v>
      </c>
      <c r="F30" s="10">
        <f t="shared" si="3"/>
        <v>99.58748710897216</v>
      </c>
    </row>
    <row r="31" spans="1:6" ht="12.75" customHeight="1">
      <c r="A31" s="21" t="s">
        <v>25</v>
      </c>
      <c r="B31" s="12">
        <v>5237.38</v>
      </c>
      <c r="C31" s="12">
        <v>2410.7</v>
      </c>
      <c r="D31" s="12">
        <v>2390.7</v>
      </c>
      <c r="E31" s="20">
        <f t="shared" si="2"/>
        <v>-20</v>
      </c>
      <c r="F31" s="10">
        <f t="shared" si="3"/>
        <v>99.1703654540175</v>
      </c>
    </row>
    <row r="32" spans="1:6" ht="12.75" customHeight="1">
      <c r="A32" s="21" t="s">
        <v>26</v>
      </c>
      <c r="B32" s="12">
        <v>1176.64</v>
      </c>
      <c r="C32" s="12">
        <v>903.99</v>
      </c>
      <c r="D32" s="12">
        <v>896.85</v>
      </c>
      <c r="E32" s="20">
        <f t="shared" si="2"/>
        <v>-7.139999999999986</v>
      </c>
      <c r="F32" s="10">
        <f t="shared" si="3"/>
        <v>99.21016825407361</v>
      </c>
    </row>
    <row r="33" spans="1:6" ht="12.75" customHeight="1">
      <c r="A33" s="21" t="s">
        <v>27</v>
      </c>
      <c r="B33" s="12">
        <v>0</v>
      </c>
      <c r="C33" s="12">
        <f>B33</f>
        <v>0</v>
      </c>
      <c r="D33" s="12">
        <v>0</v>
      </c>
      <c r="E33" s="20">
        <f t="shared" si="2"/>
        <v>0</v>
      </c>
      <c r="F33" s="10"/>
    </row>
    <row r="34" spans="1:6" s="19" customFormat="1" ht="15">
      <c r="A34" s="17" t="s">
        <v>28</v>
      </c>
      <c r="B34" s="24">
        <f>B7-B25</f>
        <v>-476.15999999999804</v>
      </c>
      <c r="C34" s="24">
        <f>C7-C25</f>
        <v>427.22999999999956</v>
      </c>
      <c r="D34" s="24">
        <f>D7-D25</f>
        <v>262.3700000000008</v>
      </c>
      <c r="E34" s="16"/>
      <c r="F34" s="15"/>
    </row>
    <row r="35" spans="1:6" ht="26.25">
      <c r="A35" s="22" t="s">
        <v>4</v>
      </c>
      <c r="B35" s="25">
        <f>B36+B37</f>
        <v>476.16</v>
      </c>
      <c r="C35" s="25">
        <f>C36+C37</f>
        <v>-427.23</v>
      </c>
      <c r="D35" s="25">
        <f>D36+D37</f>
        <v>-262.37</v>
      </c>
      <c r="E35" s="3"/>
      <c r="F35" s="4"/>
    </row>
    <row r="36" spans="1:6" ht="12.75" customHeight="1">
      <c r="A36" s="21" t="s">
        <v>12</v>
      </c>
      <c r="B36" s="26">
        <v>0</v>
      </c>
      <c r="C36" s="26">
        <v>0</v>
      </c>
      <c r="D36" s="26">
        <v>0</v>
      </c>
      <c r="E36" s="8"/>
      <c r="F36" s="10"/>
    </row>
    <row r="37" spans="1:6" ht="12.75" customHeight="1">
      <c r="A37" s="21" t="s">
        <v>70</v>
      </c>
      <c r="B37" s="26">
        <v>476.16</v>
      </c>
      <c r="C37" s="26">
        <v>-427.23</v>
      </c>
      <c r="D37" s="26">
        <v>-262.37</v>
      </c>
      <c r="E37" s="8"/>
      <c r="F37" s="10"/>
    </row>
  </sheetData>
  <sheetProtection/>
  <mergeCells count="4">
    <mergeCell ref="A1:F1"/>
    <mergeCell ref="A2:F2"/>
    <mergeCell ref="A3:F3"/>
    <mergeCell ref="A4:F4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41.421875" style="0" customWidth="1"/>
    <col min="2" max="2" width="12.57421875" style="0" customWidth="1"/>
    <col min="3" max="3" width="13.140625" style="0" customWidth="1"/>
    <col min="4" max="4" width="12.8515625" style="0" customWidth="1"/>
    <col min="5" max="6" width="11.421875" style="0" bestFit="1" customWidth="1"/>
  </cols>
  <sheetData>
    <row r="1" spans="1:6" ht="15">
      <c r="A1" s="45" t="s">
        <v>33</v>
      </c>
      <c r="B1" s="45"/>
      <c r="C1" s="45"/>
      <c r="D1" s="45"/>
      <c r="E1" s="45"/>
      <c r="F1" s="45"/>
    </row>
    <row r="2" spans="1:6" ht="15">
      <c r="A2" s="45" t="s">
        <v>72</v>
      </c>
      <c r="B2" s="45"/>
      <c r="C2" s="45"/>
      <c r="D2" s="45"/>
      <c r="E2" s="45"/>
      <c r="F2" s="45"/>
    </row>
    <row r="3" spans="1:6" ht="12.75" customHeight="1">
      <c r="A3" s="44"/>
      <c r="B3" s="44"/>
      <c r="C3" s="44"/>
      <c r="D3" s="44"/>
      <c r="E3" s="44"/>
      <c r="F3" s="44"/>
    </row>
    <row r="4" spans="1:7" ht="12.75">
      <c r="A4" s="43" t="s">
        <v>44</v>
      </c>
      <c r="B4" s="43"/>
      <c r="C4" s="43"/>
      <c r="D4" s="43"/>
      <c r="E4" s="43"/>
      <c r="F4" s="43"/>
      <c r="G4" s="1"/>
    </row>
    <row r="5" spans="1:6" ht="52.5">
      <c r="A5" s="2" t="s">
        <v>0</v>
      </c>
      <c r="B5" s="35" t="s">
        <v>61</v>
      </c>
      <c r="C5" s="35" t="s">
        <v>1</v>
      </c>
      <c r="D5" s="35" t="s">
        <v>68</v>
      </c>
      <c r="E5" s="2" t="s">
        <v>54</v>
      </c>
      <c r="F5" s="2" t="s">
        <v>55</v>
      </c>
    </row>
    <row r="6" spans="1:6" ht="12.75">
      <c r="A6" s="23" t="s">
        <v>48</v>
      </c>
      <c r="B6" s="23" t="s">
        <v>49</v>
      </c>
      <c r="C6" s="23" t="s">
        <v>50</v>
      </c>
      <c r="D6" s="23" t="s">
        <v>51</v>
      </c>
      <c r="E6" s="23" t="s">
        <v>52</v>
      </c>
      <c r="F6" s="23" t="s">
        <v>53</v>
      </c>
    </row>
    <row r="7" spans="1:6" ht="15">
      <c r="A7" s="13" t="s">
        <v>2</v>
      </c>
      <c r="B7" s="14">
        <f>B8+B20</f>
        <v>6495.11</v>
      </c>
      <c r="C7" s="14">
        <f>C8+C20</f>
        <v>3238.12</v>
      </c>
      <c r="D7" s="14">
        <f>D8+D20</f>
        <v>3344.87</v>
      </c>
      <c r="E7" s="16">
        <f>D7-C7</f>
        <v>106.75</v>
      </c>
      <c r="F7" s="15">
        <f aca="true" t="shared" si="0" ref="F7:F23">D7/C7*100</f>
        <v>103.29666596667202</v>
      </c>
    </row>
    <row r="8" spans="1:6" ht="12.75">
      <c r="A8" s="6" t="s">
        <v>19</v>
      </c>
      <c r="B8" s="3">
        <f>SUM(B9:B19)</f>
        <v>928.5</v>
      </c>
      <c r="C8" s="3">
        <f>SUM(C9:C19)</f>
        <v>281.92</v>
      </c>
      <c r="D8" s="3">
        <f>SUM(D9:D19)</f>
        <v>388.6700000000001</v>
      </c>
      <c r="E8" s="3">
        <f>SUM(E9:E19)</f>
        <v>106.75</v>
      </c>
      <c r="F8" s="4">
        <f t="shared" si="0"/>
        <v>137.86535187287174</v>
      </c>
    </row>
    <row r="9" spans="1:6" ht="12.75">
      <c r="A9" s="7" t="s">
        <v>5</v>
      </c>
      <c r="B9" s="8">
        <v>111.1</v>
      </c>
      <c r="C9" s="8">
        <v>52.6</v>
      </c>
      <c r="D9" s="8">
        <v>38.52</v>
      </c>
      <c r="E9" s="8">
        <f aca="true" t="shared" si="1" ref="E9:E22">D9-C9</f>
        <v>-14.079999999999998</v>
      </c>
      <c r="F9" s="10">
        <f t="shared" si="0"/>
        <v>73.23193916349811</v>
      </c>
    </row>
    <row r="10" spans="1:6" ht="12.75">
      <c r="A10" s="7" t="s">
        <v>57</v>
      </c>
      <c r="B10" s="8">
        <v>337.6</v>
      </c>
      <c r="C10" s="8">
        <v>168.77</v>
      </c>
      <c r="D10" s="8">
        <v>204.25</v>
      </c>
      <c r="E10" s="8">
        <f t="shared" si="1"/>
        <v>35.47999999999999</v>
      </c>
      <c r="F10" s="10">
        <f t="shared" si="0"/>
        <v>121.02269360668365</v>
      </c>
    </row>
    <row r="11" spans="1:6" ht="12.75">
      <c r="A11" s="7" t="s">
        <v>6</v>
      </c>
      <c r="B11" s="8">
        <v>1.8</v>
      </c>
      <c r="C11" s="8">
        <v>0.5</v>
      </c>
      <c r="D11" s="8">
        <v>2.43</v>
      </c>
      <c r="E11" s="8">
        <f t="shared" si="1"/>
        <v>1.9300000000000002</v>
      </c>
      <c r="F11" s="10">
        <f t="shared" si="0"/>
        <v>486.00000000000006</v>
      </c>
    </row>
    <row r="12" spans="1:6" ht="12.75">
      <c r="A12" s="7" t="s">
        <v>13</v>
      </c>
      <c r="B12" s="8">
        <v>60</v>
      </c>
      <c r="C12" s="8">
        <v>0</v>
      </c>
      <c r="D12" s="8">
        <v>4.19</v>
      </c>
      <c r="E12" s="8">
        <f t="shared" si="1"/>
        <v>4.19</v>
      </c>
      <c r="F12" s="10">
        <v>0</v>
      </c>
    </row>
    <row r="13" spans="1:6" ht="12.75">
      <c r="A13" s="7" t="s">
        <v>46</v>
      </c>
      <c r="B13" s="8">
        <v>6.5</v>
      </c>
      <c r="C13" s="8">
        <v>3.25</v>
      </c>
      <c r="D13" s="8">
        <v>2.46</v>
      </c>
      <c r="E13" s="8">
        <f t="shared" si="1"/>
        <v>-0.79</v>
      </c>
      <c r="F13" s="10">
        <f t="shared" si="0"/>
        <v>75.6923076923077</v>
      </c>
    </row>
    <row r="14" spans="1:6" ht="12.75">
      <c r="A14" s="7" t="s">
        <v>47</v>
      </c>
      <c r="B14" s="8">
        <v>151</v>
      </c>
      <c r="C14" s="8">
        <v>2.5</v>
      </c>
      <c r="D14" s="8">
        <v>15.76</v>
      </c>
      <c r="E14" s="8">
        <f t="shared" si="1"/>
        <v>13.26</v>
      </c>
      <c r="F14" s="10">
        <f t="shared" si="0"/>
        <v>630.4</v>
      </c>
    </row>
    <row r="15" spans="1:6" ht="12.75">
      <c r="A15" s="7" t="s">
        <v>14</v>
      </c>
      <c r="B15" s="8">
        <v>160</v>
      </c>
      <c r="C15" s="8">
        <v>4.3</v>
      </c>
      <c r="D15" s="8">
        <v>7.22</v>
      </c>
      <c r="E15" s="8">
        <f t="shared" si="1"/>
        <v>2.92</v>
      </c>
      <c r="F15" s="10">
        <f t="shared" si="0"/>
        <v>167.90697674418604</v>
      </c>
    </row>
    <row r="16" spans="1:6" ht="12.75">
      <c r="A16" s="7" t="s">
        <v>34</v>
      </c>
      <c r="B16" s="8">
        <v>0.5</v>
      </c>
      <c r="C16" s="8">
        <v>0</v>
      </c>
      <c r="D16" s="8">
        <v>0.1</v>
      </c>
      <c r="E16" s="8">
        <f t="shared" si="1"/>
        <v>0.1</v>
      </c>
      <c r="F16" s="10">
        <v>0</v>
      </c>
    </row>
    <row r="17" spans="1:6" ht="12.75">
      <c r="A17" s="9" t="s">
        <v>9</v>
      </c>
      <c r="B17" s="8">
        <v>0</v>
      </c>
      <c r="C17" s="8">
        <f>B17</f>
        <v>0</v>
      </c>
      <c r="D17" s="8">
        <v>10.11</v>
      </c>
      <c r="E17" s="8">
        <f>D17-C17</f>
        <v>10.11</v>
      </c>
      <c r="F17" s="10">
        <v>0</v>
      </c>
    </row>
    <row r="18" spans="1:6" ht="12.75">
      <c r="A18" s="7" t="s">
        <v>11</v>
      </c>
      <c r="B18" s="8">
        <v>100</v>
      </c>
      <c r="C18" s="8">
        <v>50</v>
      </c>
      <c r="D18" s="8">
        <v>0</v>
      </c>
      <c r="E18" s="8">
        <f>D18-C18</f>
        <v>-50</v>
      </c>
      <c r="F18" s="10">
        <f t="shared" si="0"/>
        <v>0</v>
      </c>
    </row>
    <row r="19" spans="1:6" ht="12.75">
      <c r="A19" s="7" t="s">
        <v>17</v>
      </c>
      <c r="B19" s="8">
        <v>0</v>
      </c>
      <c r="C19" s="8">
        <f>B19</f>
        <v>0</v>
      </c>
      <c r="D19" s="8">
        <v>103.63</v>
      </c>
      <c r="E19" s="8">
        <f>D19-C19</f>
        <v>103.63</v>
      </c>
      <c r="F19" s="10">
        <v>0</v>
      </c>
    </row>
    <row r="20" spans="1:6" ht="12.75">
      <c r="A20" s="6" t="s">
        <v>18</v>
      </c>
      <c r="B20" s="3">
        <v>5566.61</v>
      </c>
      <c r="C20" s="3">
        <v>2956.2</v>
      </c>
      <c r="D20" s="3">
        <v>2956.2</v>
      </c>
      <c r="E20" s="3">
        <f t="shared" si="1"/>
        <v>0</v>
      </c>
      <c r="F20" s="4">
        <f t="shared" si="0"/>
        <v>100</v>
      </c>
    </row>
    <row r="21" spans="1:6" s="40" customFormat="1" ht="12.75">
      <c r="A21" s="7" t="s">
        <v>62</v>
      </c>
      <c r="B21" s="8">
        <v>3987.8</v>
      </c>
      <c r="C21" s="8">
        <v>1879.7</v>
      </c>
      <c r="D21" s="8">
        <v>1879.7</v>
      </c>
      <c r="E21" s="8">
        <f t="shared" si="1"/>
        <v>0</v>
      </c>
      <c r="F21" s="10">
        <f t="shared" si="0"/>
        <v>100</v>
      </c>
    </row>
    <row r="22" spans="1:6" ht="26.25">
      <c r="A22" s="7" t="s">
        <v>63</v>
      </c>
      <c r="B22" s="8">
        <v>864.5</v>
      </c>
      <c r="C22" s="8">
        <v>406.3</v>
      </c>
      <c r="D22" s="8">
        <v>406.3</v>
      </c>
      <c r="E22" s="8">
        <f t="shared" si="1"/>
        <v>0</v>
      </c>
      <c r="F22" s="10">
        <f t="shared" si="0"/>
        <v>100</v>
      </c>
    </row>
    <row r="23" spans="1:6" ht="15">
      <c r="A23" s="13" t="s">
        <v>3</v>
      </c>
      <c r="B23" s="36">
        <f>B24+B25+B26+B27+B28+B29+B30+B31</f>
        <v>7568.35</v>
      </c>
      <c r="C23" s="36">
        <f>C24+C25+C26+C27+C28+C29+C30+C31</f>
        <v>3761.6600000000003</v>
      </c>
      <c r="D23" s="36">
        <f>D24+D25+D26+D27+D28+D29+D30+D31</f>
        <v>3302.0899999999997</v>
      </c>
      <c r="E23" s="14">
        <f>E24+E25+E26+E27+E28+E29+E30+E31</f>
        <v>-459.5700000000001</v>
      </c>
      <c r="F23" s="15">
        <f t="shared" si="0"/>
        <v>87.78278738641981</v>
      </c>
    </row>
    <row r="24" spans="1:6" ht="12.75">
      <c r="A24" s="21" t="s">
        <v>20</v>
      </c>
      <c r="B24" s="12">
        <v>1986.76</v>
      </c>
      <c r="C24" s="12">
        <v>953.75</v>
      </c>
      <c r="D24" s="12">
        <v>854.26</v>
      </c>
      <c r="E24" s="20">
        <f aca="true" t="shared" si="2" ref="E24:E31">D24-C24</f>
        <v>-99.49000000000001</v>
      </c>
      <c r="F24" s="10">
        <f aca="true" t="shared" si="3" ref="F24:F30">D24/C24*100</f>
        <v>89.56854521625164</v>
      </c>
    </row>
    <row r="25" spans="1:6" ht="12.75">
      <c r="A25" s="21" t="s">
        <v>21</v>
      </c>
      <c r="B25" s="12">
        <v>74.5</v>
      </c>
      <c r="C25" s="12">
        <v>37.1</v>
      </c>
      <c r="D25" s="12">
        <v>31.59</v>
      </c>
      <c r="E25" s="20">
        <f t="shared" si="2"/>
        <v>-5.510000000000002</v>
      </c>
      <c r="F25" s="10">
        <f t="shared" si="3"/>
        <v>85.14824797843666</v>
      </c>
    </row>
    <row r="26" spans="1:6" ht="26.25">
      <c r="A26" s="21" t="s">
        <v>22</v>
      </c>
      <c r="B26" s="12">
        <v>525.14</v>
      </c>
      <c r="C26" s="12">
        <v>252.65</v>
      </c>
      <c r="D26" s="12">
        <v>239.72</v>
      </c>
      <c r="E26" s="20">
        <f t="shared" si="2"/>
        <v>-12.930000000000007</v>
      </c>
      <c r="F26" s="10">
        <f t="shared" si="3"/>
        <v>94.88224816940432</v>
      </c>
    </row>
    <row r="27" spans="1:6" ht="12.75">
      <c r="A27" s="21" t="s">
        <v>23</v>
      </c>
      <c r="B27" s="12">
        <v>607.1</v>
      </c>
      <c r="C27" s="12">
        <v>177</v>
      </c>
      <c r="D27" s="12">
        <v>63.87</v>
      </c>
      <c r="E27" s="20">
        <f t="shared" si="2"/>
        <v>-113.13</v>
      </c>
      <c r="F27" s="10">
        <f t="shared" si="3"/>
        <v>36.08474576271186</v>
      </c>
    </row>
    <row r="28" spans="1:6" ht="12.75">
      <c r="A28" s="21" t="s">
        <v>24</v>
      </c>
      <c r="B28" s="12">
        <v>2914.52</v>
      </c>
      <c r="C28" s="12">
        <v>1441.48</v>
      </c>
      <c r="D28" s="12">
        <v>1332.09</v>
      </c>
      <c r="E28" s="20">
        <f t="shared" si="2"/>
        <v>-109.3900000000001</v>
      </c>
      <c r="F28" s="10">
        <f t="shared" si="3"/>
        <v>92.41127174848071</v>
      </c>
    </row>
    <row r="29" spans="1:6" ht="12.75" customHeight="1">
      <c r="A29" s="21" t="s">
        <v>25</v>
      </c>
      <c r="B29" s="12">
        <v>1349.8</v>
      </c>
      <c r="C29" s="12">
        <v>835.36</v>
      </c>
      <c r="D29" s="12">
        <v>725.35</v>
      </c>
      <c r="E29" s="20">
        <f t="shared" si="2"/>
        <v>-110.00999999999999</v>
      </c>
      <c r="F29" s="10">
        <f t="shared" si="3"/>
        <v>86.83082742769585</v>
      </c>
    </row>
    <row r="30" spans="1:6" ht="12.75" customHeight="1">
      <c r="A30" s="21" t="s">
        <v>26</v>
      </c>
      <c r="B30" s="12">
        <v>110.53</v>
      </c>
      <c r="C30" s="12">
        <v>64.32</v>
      </c>
      <c r="D30" s="12">
        <v>55.21</v>
      </c>
      <c r="E30" s="20">
        <f t="shared" si="2"/>
        <v>-9.109999999999992</v>
      </c>
      <c r="F30" s="10">
        <f t="shared" si="3"/>
        <v>85.83644278606967</v>
      </c>
    </row>
    <row r="31" spans="1:6" ht="12.75" customHeight="1">
      <c r="A31" s="21" t="s">
        <v>27</v>
      </c>
      <c r="B31" s="12">
        <v>0</v>
      </c>
      <c r="C31" s="12">
        <f>B31</f>
        <v>0</v>
      </c>
      <c r="D31" s="12">
        <v>0</v>
      </c>
      <c r="E31" s="20">
        <f t="shared" si="2"/>
        <v>0</v>
      </c>
      <c r="F31" s="10"/>
    </row>
    <row r="32" spans="1:6" s="19" customFormat="1" ht="15">
      <c r="A32" s="17" t="s">
        <v>28</v>
      </c>
      <c r="B32" s="24">
        <f>B7-B23</f>
        <v>-1073.2400000000007</v>
      </c>
      <c r="C32" s="24">
        <f>C7-C23</f>
        <v>-523.5400000000004</v>
      </c>
      <c r="D32" s="24">
        <f>D7-D23</f>
        <v>42.7800000000002</v>
      </c>
      <c r="E32" s="16"/>
      <c r="F32" s="15"/>
    </row>
    <row r="33" spans="1:6" ht="26.25">
      <c r="A33" s="22" t="s">
        <v>4</v>
      </c>
      <c r="B33" s="25">
        <f>B34+B35</f>
        <v>1073.24</v>
      </c>
      <c r="C33" s="25">
        <f>C34+C35</f>
        <v>523.54</v>
      </c>
      <c r="D33" s="25">
        <f>D34+D35</f>
        <v>-42.78</v>
      </c>
      <c r="E33" s="3"/>
      <c r="F33" s="4"/>
    </row>
    <row r="34" spans="1:6" ht="12.75" customHeight="1">
      <c r="A34" s="21" t="s">
        <v>12</v>
      </c>
      <c r="B34" s="26">
        <v>0</v>
      </c>
      <c r="C34" s="26">
        <v>0</v>
      </c>
      <c r="D34" s="26">
        <v>0</v>
      </c>
      <c r="E34" s="8"/>
      <c r="F34" s="10"/>
    </row>
    <row r="35" spans="1:6" ht="12.75" customHeight="1">
      <c r="A35" s="21" t="s">
        <v>70</v>
      </c>
      <c r="B35" s="26">
        <v>1073.24</v>
      </c>
      <c r="C35" s="26">
        <v>523.54</v>
      </c>
      <c r="D35" s="26">
        <v>-42.78</v>
      </c>
      <c r="E35" s="8"/>
      <c r="F35" s="10"/>
    </row>
  </sheetData>
  <sheetProtection/>
  <mergeCells count="4">
    <mergeCell ref="A1:F1"/>
    <mergeCell ref="A2:F2"/>
    <mergeCell ref="A3:F3"/>
    <mergeCell ref="A4:F4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41.421875" style="0" customWidth="1"/>
    <col min="2" max="2" width="12.7109375" style="0" customWidth="1"/>
    <col min="3" max="3" width="12.00390625" style="0" customWidth="1"/>
    <col min="4" max="4" width="12.8515625" style="0" customWidth="1"/>
    <col min="5" max="5" width="13.57421875" style="0" customWidth="1"/>
    <col min="6" max="6" width="11.421875" style="0" bestFit="1" customWidth="1"/>
    <col min="8" max="10" width="9.140625" style="0" customWidth="1"/>
  </cols>
  <sheetData>
    <row r="1" spans="1:6" ht="15">
      <c r="A1" s="45" t="s">
        <v>35</v>
      </c>
      <c r="B1" s="45"/>
      <c r="C1" s="45"/>
      <c r="D1" s="45"/>
      <c r="E1" s="45"/>
      <c r="F1" s="45"/>
    </row>
    <row r="2" spans="1:6" ht="15">
      <c r="A2" s="45" t="s">
        <v>72</v>
      </c>
      <c r="B2" s="45"/>
      <c r="C2" s="45"/>
      <c r="D2" s="45"/>
      <c r="E2" s="45"/>
      <c r="F2" s="45"/>
    </row>
    <row r="3" spans="1:6" ht="12.75" customHeight="1">
      <c r="A3" s="44"/>
      <c r="B3" s="44"/>
      <c r="C3" s="44"/>
      <c r="D3" s="44"/>
      <c r="E3" s="44"/>
      <c r="F3" s="44"/>
    </row>
    <row r="4" spans="1:7" ht="12.75">
      <c r="A4" s="43" t="s">
        <v>59</v>
      </c>
      <c r="B4" s="43"/>
      <c r="C4" s="43"/>
      <c r="D4" s="43"/>
      <c r="E4" s="43"/>
      <c r="F4" s="43"/>
      <c r="G4" s="1"/>
    </row>
    <row r="5" spans="1:6" ht="52.5">
      <c r="A5" s="2" t="s">
        <v>0</v>
      </c>
      <c r="B5" s="35" t="s">
        <v>61</v>
      </c>
      <c r="C5" s="35" t="s">
        <v>1</v>
      </c>
      <c r="D5" s="35" t="s">
        <v>67</v>
      </c>
      <c r="E5" s="2" t="s">
        <v>54</v>
      </c>
      <c r="F5" s="2" t="s">
        <v>55</v>
      </c>
    </row>
    <row r="6" spans="1:6" ht="12.75">
      <c r="A6" s="23" t="s">
        <v>48</v>
      </c>
      <c r="B6" s="23" t="s">
        <v>49</v>
      </c>
      <c r="C6" s="23" t="s">
        <v>50</v>
      </c>
      <c r="D6" s="23" t="s">
        <v>51</v>
      </c>
      <c r="E6" s="23" t="s">
        <v>52</v>
      </c>
      <c r="F6" s="23" t="s">
        <v>53</v>
      </c>
    </row>
    <row r="7" spans="1:6" ht="15">
      <c r="A7" s="38" t="s">
        <v>2</v>
      </c>
      <c r="B7" s="14">
        <f>B8+B23</f>
        <v>98401.24</v>
      </c>
      <c r="C7" s="14">
        <f>C8+C23</f>
        <v>46418.09</v>
      </c>
      <c r="D7" s="14">
        <f>D8+D23</f>
        <v>47596.33</v>
      </c>
      <c r="E7" s="16">
        <f>D7-C7</f>
        <v>1178.2400000000052</v>
      </c>
      <c r="F7" s="15">
        <f>D7/C7*100</f>
        <v>102.53832072797482</v>
      </c>
    </row>
    <row r="8" spans="1:6" ht="12.75">
      <c r="A8" s="6" t="s">
        <v>19</v>
      </c>
      <c r="B8" s="3">
        <f>SUM(B9:B22)</f>
        <v>79418.36</v>
      </c>
      <c r="C8" s="3">
        <f>SUM(C9:C22)</f>
        <v>33644.219999999994</v>
      </c>
      <c r="D8" s="3">
        <f>SUM(D9:D22)</f>
        <v>34832.46</v>
      </c>
      <c r="E8" s="3">
        <f>D8-C8</f>
        <v>1188.2400000000052</v>
      </c>
      <c r="F8" s="4">
        <f>D8/C8*100</f>
        <v>103.53178049602579</v>
      </c>
    </row>
    <row r="9" spans="1:6" ht="12.75">
      <c r="A9" s="7" t="s">
        <v>5</v>
      </c>
      <c r="B9" s="8">
        <v>32034.35</v>
      </c>
      <c r="C9" s="8">
        <v>15050</v>
      </c>
      <c r="D9" s="8">
        <v>15346.35</v>
      </c>
      <c r="E9" s="8">
        <f>D9-C9</f>
        <v>296.35000000000036</v>
      </c>
      <c r="F9" s="10">
        <f aca="true" t="shared" si="0" ref="F9:F24">D9/C9*100</f>
        <v>101.96910299003324</v>
      </c>
    </row>
    <row r="10" spans="1:6" ht="12.75">
      <c r="A10" s="7" t="s">
        <v>57</v>
      </c>
      <c r="B10" s="8">
        <v>2025.07</v>
      </c>
      <c r="C10" s="8">
        <v>1012.53</v>
      </c>
      <c r="D10" s="8">
        <v>1115.26</v>
      </c>
      <c r="E10" s="8">
        <f aca="true" t="shared" si="1" ref="E10:E24">D10-C10</f>
        <v>102.73000000000002</v>
      </c>
      <c r="F10" s="10">
        <f t="shared" si="0"/>
        <v>110.14587222107</v>
      </c>
    </row>
    <row r="11" spans="1:6" ht="12.75">
      <c r="A11" s="7" t="s">
        <v>6</v>
      </c>
      <c r="B11" s="8">
        <v>12.08</v>
      </c>
      <c r="C11" s="8">
        <v>5</v>
      </c>
      <c r="D11" s="8">
        <v>5.04</v>
      </c>
      <c r="E11" s="8">
        <f t="shared" si="1"/>
        <v>0.040000000000000036</v>
      </c>
      <c r="F11" s="10">
        <f t="shared" si="0"/>
        <v>100.8</v>
      </c>
    </row>
    <row r="12" spans="1:6" ht="12.75">
      <c r="A12" s="7" t="s">
        <v>13</v>
      </c>
      <c r="B12" s="8">
        <v>4302.88</v>
      </c>
      <c r="C12" s="8">
        <v>370</v>
      </c>
      <c r="D12" s="8">
        <v>196.79</v>
      </c>
      <c r="E12" s="8">
        <f t="shared" si="1"/>
        <v>-173.21</v>
      </c>
      <c r="F12" s="10">
        <f t="shared" si="0"/>
        <v>53.18648648648649</v>
      </c>
    </row>
    <row r="13" spans="1:6" ht="12.75">
      <c r="A13" s="7" t="s">
        <v>46</v>
      </c>
      <c r="B13" s="8">
        <v>4929.77</v>
      </c>
      <c r="C13" s="8">
        <v>3300</v>
      </c>
      <c r="D13" s="8">
        <v>3239.8</v>
      </c>
      <c r="E13" s="8">
        <f t="shared" si="1"/>
        <v>-60.19999999999982</v>
      </c>
      <c r="F13" s="10">
        <f>D13/C13*100</f>
        <v>98.17575757575759</v>
      </c>
    </row>
    <row r="14" spans="1:6" ht="12.75">
      <c r="A14" s="7" t="s">
        <v>47</v>
      </c>
      <c r="B14" s="8">
        <v>8962.58</v>
      </c>
      <c r="C14" s="8">
        <v>920</v>
      </c>
      <c r="D14" s="8">
        <v>737.48</v>
      </c>
      <c r="E14" s="8">
        <f t="shared" si="1"/>
        <v>-182.51999999999998</v>
      </c>
      <c r="F14" s="10">
        <f t="shared" si="0"/>
        <v>80.1608695652174</v>
      </c>
    </row>
    <row r="15" spans="1:6" ht="12.75">
      <c r="A15" s="7" t="s">
        <v>14</v>
      </c>
      <c r="B15" s="8">
        <v>11679.24</v>
      </c>
      <c r="C15" s="8">
        <v>5500</v>
      </c>
      <c r="D15" s="8">
        <v>5974.44</v>
      </c>
      <c r="E15" s="8">
        <f t="shared" si="1"/>
        <v>474.4399999999996</v>
      </c>
      <c r="F15" s="10">
        <f t="shared" si="0"/>
        <v>108.62618181818182</v>
      </c>
    </row>
    <row r="16" spans="1:6" ht="26.25">
      <c r="A16" s="7" t="s">
        <v>7</v>
      </c>
      <c r="B16" s="8">
        <v>13126.73</v>
      </c>
      <c r="C16" s="8">
        <v>6463.85</v>
      </c>
      <c r="D16" s="8">
        <v>6775.27</v>
      </c>
      <c r="E16" s="8">
        <f t="shared" si="1"/>
        <v>311.4200000000001</v>
      </c>
      <c r="F16" s="10">
        <f t="shared" si="0"/>
        <v>104.81787170184951</v>
      </c>
    </row>
    <row r="17" spans="1:6" ht="12.75">
      <c r="A17" s="9" t="s">
        <v>8</v>
      </c>
      <c r="B17" s="8">
        <v>845.66</v>
      </c>
      <c r="C17" s="8">
        <v>422.84</v>
      </c>
      <c r="D17" s="8">
        <v>559.4</v>
      </c>
      <c r="E17" s="8">
        <f t="shared" si="1"/>
        <v>136.56</v>
      </c>
      <c r="F17" s="10">
        <f t="shared" si="0"/>
        <v>132.29590388799545</v>
      </c>
    </row>
    <row r="18" spans="1:6" ht="26.25">
      <c r="A18" s="9" t="s">
        <v>64</v>
      </c>
      <c r="B18" s="8">
        <v>0</v>
      </c>
      <c r="C18" s="8">
        <v>0</v>
      </c>
      <c r="D18" s="8">
        <v>35.1</v>
      </c>
      <c r="E18" s="8">
        <f t="shared" si="1"/>
        <v>35.1</v>
      </c>
      <c r="F18" s="10">
        <v>0</v>
      </c>
    </row>
    <row r="19" spans="1:6" ht="12.75">
      <c r="A19" s="7" t="s">
        <v>9</v>
      </c>
      <c r="B19" s="8">
        <v>1000</v>
      </c>
      <c r="C19" s="8">
        <v>400</v>
      </c>
      <c r="D19" s="8">
        <v>172.49</v>
      </c>
      <c r="E19" s="8">
        <f t="shared" si="1"/>
        <v>-227.51</v>
      </c>
      <c r="F19" s="10">
        <f t="shared" si="0"/>
        <v>43.1225</v>
      </c>
    </row>
    <row r="20" spans="1:6" ht="12.75">
      <c r="A20" s="7" t="s">
        <v>11</v>
      </c>
      <c r="B20" s="8">
        <v>500</v>
      </c>
      <c r="C20" s="8">
        <v>200</v>
      </c>
      <c r="D20" s="8">
        <v>108.84</v>
      </c>
      <c r="E20" s="8">
        <f t="shared" si="1"/>
        <v>-91.16</v>
      </c>
      <c r="F20" s="10">
        <f t="shared" si="0"/>
        <v>54.42</v>
      </c>
    </row>
    <row r="21" spans="1:6" ht="17.25" customHeight="1">
      <c r="A21" s="7" t="s">
        <v>69</v>
      </c>
      <c r="B21" s="8">
        <v>0</v>
      </c>
      <c r="C21" s="8">
        <f>B21</f>
        <v>0</v>
      </c>
      <c r="D21" s="8">
        <v>2.58</v>
      </c>
      <c r="E21" s="8">
        <f t="shared" si="1"/>
        <v>2.58</v>
      </c>
      <c r="F21" s="10">
        <v>0</v>
      </c>
    </row>
    <row r="22" spans="1:6" ht="12.75">
      <c r="A22" s="7" t="s">
        <v>17</v>
      </c>
      <c r="B22" s="8">
        <v>0</v>
      </c>
      <c r="C22" s="8">
        <f>B22</f>
        <v>0</v>
      </c>
      <c r="D22" s="8">
        <v>563.62</v>
      </c>
      <c r="E22" s="8">
        <f t="shared" si="1"/>
        <v>563.62</v>
      </c>
      <c r="F22" s="10">
        <v>0</v>
      </c>
    </row>
    <row r="23" spans="1:6" ht="12.75">
      <c r="A23" s="6" t="s">
        <v>18</v>
      </c>
      <c r="B23" s="3">
        <v>18982.88</v>
      </c>
      <c r="C23" s="3">
        <v>12773.87</v>
      </c>
      <c r="D23" s="3">
        <v>12763.87</v>
      </c>
      <c r="E23" s="3">
        <f t="shared" si="1"/>
        <v>-10</v>
      </c>
      <c r="F23" s="4">
        <f t="shared" si="0"/>
        <v>99.92171518889734</v>
      </c>
    </row>
    <row r="24" spans="1:6" ht="12.75">
      <c r="A24" s="7" t="s">
        <v>16</v>
      </c>
      <c r="B24" s="8">
        <v>5692.6</v>
      </c>
      <c r="C24" s="8">
        <v>5692.6</v>
      </c>
      <c r="D24" s="8">
        <v>5692.6</v>
      </c>
      <c r="E24" s="8">
        <f t="shared" si="1"/>
        <v>0</v>
      </c>
      <c r="F24" s="10">
        <f t="shared" si="0"/>
        <v>100</v>
      </c>
    </row>
    <row r="25" spans="1:6" ht="15">
      <c r="A25" s="38" t="s">
        <v>3</v>
      </c>
      <c r="B25" s="36">
        <f>B26+B27+B28+B29+B30+B31+B32+B33+B34</f>
        <v>106766.57</v>
      </c>
      <c r="C25" s="36">
        <f>C26+C27+C28+C29+C30+C31+C32+C33+C34</f>
        <v>49349.399999999994</v>
      </c>
      <c r="D25" s="36">
        <f>D26+D27+D28+D29+D30+D31+D32+D33+D34</f>
        <v>49324.899999999994</v>
      </c>
      <c r="E25" s="14">
        <f>E26+E27+E28+E29+E30+E31+E32+E33+E34</f>
        <v>-24.499999999998877</v>
      </c>
      <c r="F25" s="15">
        <f>D25/C25*100</f>
        <v>99.95035400633037</v>
      </c>
    </row>
    <row r="26" spans="1:6" ht="12.75">
      <c r="A26" s="21" t="s">
        <v>20</v>
      </c>
      <c r="B26" s="12">
        <v>20895.61</v>
      </c>
      <c r="C26" s="8">
        <v>9877.71</v>
      </c>
      <c r="D26" s="12">
        <v>9866.97</v>
      </c>
      <c r="E26" s="20">
        <f aca="true" t="shared" si="2" ref="E26:E34">D26-C26</f>
        <v>-10.739999999999782</v>
      </c>
      <c r="F26" s="10">
        <f aca="true" t="shared" si="3" ref="F26:F33">D26/C26*100</f>
        <v>99.8912703450496</v>
      </c>
    </row>
    <row r="27" spans="1:6" ht="26.25">
      <c r="A27" s="21" t="s">
        <v>22</v>
      </c>
      <c r="B27" s="12">
        <v>389.9</v>
      </c>
      <c r="C27" s="8">
        <v>105.76</v>
      </c>
      <c r="D27" s="12">
        <v>103</v>
      </c>
      <c r="E27" s="20">
        <f t="shared" si="2"/>
        <v>-2.760000000000005</v>
      </c>
      <c r="F27" s="10">
        <f t="shared" si="3"/>
        <v>97.39031770045385</v>
      </c>
    </row>
    <row r="28" spans="1:9" ht="12.75">
      <c r="A28" s="21" t="s">
        <v>23</v>
      </c>
      <c r="B28" s="12">
        <v>18348.68</v>
      </c>
      <c r="C28" s="8">
        <v>4551.23</v>
      </c>
      <c r="D28" s="12">
        <v>4551.22</v>
      </c>
      <c r="E28" s="20">
        <f t="shared" si="2"/>
        <v>-0.009999999999308784</v>
      </c>
      <c r="F28" s="10">
        <f t="shared" si="3"/>
        <v>99.9997802791773</v>
      </c>
      <c r="G28" s="28"/>
      <c r="H28" s="28"/>
      <c r="I28" s="28"/>
    </row>
    <row r="29" spans="1:9" ht="12.75">
      <c r="A29" s="21" t="s">
        <v>24</v>
      </c>
      <c r="B29" s="12">
        <v>23549.31</v>
      </c>
      <c r="C29" s="8">
        <v>12821.3</v>
      </c>
      <c r="D29" s="12">
        <v>12820.3</v>
      </c>
      <c r="E29" s="20">
        <f t="shared" si="2"/>
        <v>-1</v>
      </c>
      <c r="F29" s="10">
        <f t="shared" si="3"/>
        <v>99.9922004788906</v>
      </c>
      <c r="G29" s="29"/>
      <c r="H29" s="29"/>
      <c r="I29" s="28"/>
    </row>
    <row r="30" spans="1:9" ht="12.75" customHeight="1">
      <c r="A30" s="21" t="s">
        <v>25</v>
      </c>
      <c r="B30" s="12">
        <v>23175.74</v>
      </c>
      <c r="C30" s="8">
        <v>11716</v>
      </c>
      <c r="D30" s="12">
        <v>11706</v>
      </c>
      <c r="E30" s="20">
        <f t="shared" si="2"/>
        <v>-10</v>
      </c>
      <c r="F30" s="10">
        <f t="shared" si="3"/>
        <v>99.9146466370775</v>
      </c>
      <c r="G30" s="29"/>
      <c r="H30" s="29"/>
      <c r="I30" s="28"/>
    </row>
    <row r="31" spans="1:9" ht="12.75" customHeight="1">
      <c r="A31" s="21" t="s">
        <v>26</v>
      </c>
      <c r="B31" s="12">
        <v>1622</v>
      </c>
      <c r="C31" s="8">
        <v>235.6</v>
      </c>
      <c r="D31" s="12">
        <v>235.6</v>
      </c>
      <c r="E31" s="20">
        <f t="shared" si="2"/>
        <v>0</v>
      </c>
      <c r="F31" s="10">
        <f t="shared" si="3"/>
        <v>100</v>
      </c>
      <c r="G31" s="29"/>
      <c r="H31" s="29"/>
      <c r="I31" s="28"/>
    </row>
    <row r="32" spans="1:9" ht="12.75" customHeight="1">
      <c r="A32" s="21" t="s">
        <v>27</v>
      </c>
      <c r="B32" s="12">
        <v>16690.67</v>
      </c>
      <c r="C32" s="8">
        <v>9143.6</v>
      </c>
      <c r="D32" s="12">
        <v>9143.61</v>
      </c>
      <c r="E32" s="20">
        <f t="shared" si="2"/>
        <v>0.010000000000218279</v>
      </c>
      <c r="F32" s="10">
        <f t="shared" si="3"/>
        <v>100.000109366114</v>
      </c>
      <c r="G32" s="28"/>
      <c r="H32" s="28"/>
      <c r="I32" s="28"/>
    </row>
    <row r="33" spans="1:6" ht="12.75" customHeight="1">
      <c r="A33" s="21" t="s">
        <v>36</v>
      </c>
      <c r="B33" s="12">
        <v>1816.66</v>
      </c>
      <c r="C33" s="8">
        <v>898.2</v>
      </c>
      <c r="D33" s="12">
        <v>898.2</v>
      </c>
      <c r="E33" s="20">
        <f t="shared" si="2"/>
        <v>0</v>
      </c>
      <c r="F33" s="10">
        <f t="shared" si="3"/>
        <v>100</v>
      </c>
    </row>
    <row r="34" spans="1:6" ht="12.75">
      <c r="A34" s="21" t="s">
        <v>37</v>
      </c>
      <c r="B34" s="12">
        <v>278</v>
      </c>
      <c r="C34" s="8">
        <v>0</v>
      </c>
      <c r="D34" s="12">
        <v>0</v>
      </c>
      <c r="E34" s="20">
        <f t="shared" si="2"/>
        <v>0</v>
      </c>
      <c r="F34" s="10"/>
    </row>
    <row r="35" spans="1:6" s="19" customFormat="1" ht="15">
      <c r="A35" s="22" t="s">
        <v>28</v>
      </c>
      <c r="B35" s="24">
        <f>B7-B25</f>
        <v>-8365.330000000002</v>
      </c>
      <c r="C35" s="24">
        <f>C7-C25</f>
        <v>-2931.3099999999977</v>
      </c>
      <c r="D35" s="24">
        <f>D7-D25</f>
        <v>-1728.5699999999924</v>
      </c>
      <c r="E35" s="3"/>
      <c r="F35" s="4"/>
    </row>
    <row r="36" spans="1:6" ht="26.25">
      <c r="A36" s="22" t="s">
        <v>4</v>
      </c>
      <c r="B36" s="24">
        <f>B37+B38</f>
        <v>8365.33</v>
      </c>
      <c r="C36" s="16">
        <f>C37+C38</f>
        <v>2931.31</v>
      </c>
      <c r="D36" s="24">
        <f>D37+D38</f>
        <v>1728.57</v>
      </c>
      <c r="E36" s="3"/>
      <c r="F36" s="4"/>
    </row>
    <row r="37" spans="1:6" ht="12.75" customHeight="1">
      <c r="A37" s="21" t="s">
        <v>12</v>
      </c>
      <c r="B37" s="26">
        <v>0</v>
      </c>
      <c r="C37" s="8">
        <f>B37</f>
        <v>0</v>
      </c>
      <c r="D37" s="26">
        <v>0</v>
      </c>
      <c r="E37" s="8"/>
      <c r="F37" s="10"/>
    </row>
    <row r="38" spans="1:6" ht="12.75" customHeight="1">
      <c r="A38" s="21" t="s">
        <v>70</v>
      </c>
      <c r="B38" s="26">
        <v>8365.33</v>
      </c>
      <c r="C38" s="8">
        <v>2931.31</v>
      </c>
      <c r="D38" s="26">
        <v>1728.57</v>
      </c>
      <c r="E38" s="8"/>
      <c r="F38" s="10"/>
    </row>
  </sheetData>
  <sheetProtection/>
  <mergeCells count="4">
    <mergeCell ref="A1:F1"/>
    <mergeCell ref="A2:F2"/>
    <mergeCell ref="A3:F3"/>
    <mergeCell ref="A4:F4"/>
  </mergeCells>
  <printOptions/>
  <pageMargins left="0.11811023622047245" right="0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41.421875" style="0" customWidth="1"/>
    <col min="2" max="2" width="11.140625" style="0" bestFit="1" customWidth="1"/>
    <col min="3" max="3" width="12.00390625" style="0" customWidth="1"/>
    <col min="4" max="4" width="12.8515625" style="0" customWidth="1"/>
    <col min="5" max="6" width="11.421875" style="0" bestFit="1" customWidth="1"/>
  </cols>
  <sheetData>
    <row r="1" spans="1:6" ht="15">
      <c r="A1" s="45" t="s">
        <v>38</v>
      </c>
      <c r="B1" s="45"/>
      <c r="C1" s="45"/>
      <c r="D1" s="45"/>
      <c r="E1" s="45"/>
      <c r="F1" s="45"/>
    </row>
    <row r="2" spans="1:6" ht="15">
      <c r="A2" s="45" t="s">
        <v>71</v>
      </c>
      <c r="B2" s="45"/>
      <c r="C2" s="45"/>
      <c r="D2" s="45"/>
      <c r="E2" s="45"/>
      <c r="F2" s="45"/>
    </row>
    <row r="3" spans="1:6" ht="12.75" customHeight="1">
      <c r="A3" s="44"/>
      <c r="B3" s="44"/>
      <c r="C3" s="44"/>
      <c r="D3" s="44"/>
      <c r="E3" s="44"/>
      <c r="F3" s="44"/>
    </row>
    <row r="4" spans="1:7" ht="12.75">
      <c r="A4" s="43" t="s">
        <v>45</v>
      </c>
      <c r="B4" s="43"/>
      <c r="C4" s="43"/>
      <c r="D4" s="43"/>
      <c r="E4" s="43"/>
      <c r="F4" s="43"/>
      <c r="G4" s="1"/>
    </row>
    <row r="5" spans="1:6" ht="52.5">
      <c r="A5" s="2" t="s">
        <v>0</v>
      </c>
      <c r="B5" s="35" t="s">
        <v>61</v>
      </c>
      <c r="C5" s="35" t="s">
        <v>1</v>
      </c>
      <c r="D5" s="35" t="s">
        <v>67</v>
      </c>
      <c r="E5" s="2" t="s">
        <v>54</v>
      </c>
      <c r="F5" s="2" t="s">
        <v>55</v>
      </c>
    </row>
    <row r="6" spans="1:6" ht="12.75">
      <c r="A6" s="23" t="s">
        <v>48</v>
      </c>
      <c r="B6" s="23" t="s">
        <v>49</v>
      </c>
      <c r="C6" s="23" t="s">
        <v>50</v>
      </c>
      <c r="D6" s="23" t="s">
        <v>51</v>
      </c>
      <c r="E6" s="23" t="s">
        <v>52</v>
      </c>
      <c r="F6" s="23" t="s">
        <v>53</v>
      </c>
    </row>
    <row r="7" spans="1:6" ht="15">
      <c r="A7" s="13" t="s">
        <v>2</v>
      </c>
      <c r="B7" s="14">
        <f>B8+B19</f>
        <v>9942.74</v>
      </c>
      <c r="C7" s="14">
        <f>C8+C19</f>
        <v>4706.21</v>
      </c>
      <c r="D7" s="14">
        <f>D8+D19</f>
        <v>5003.79</v>
      </c>
      <c r="E7" s="14">
        <f>E8+E19</f>
        <v>297.5799999999999</v>
      </c>
      <c r="F7" s="15">
        <f>D7/C7*100</f>
        <v>106.32313475174291</v>
      </c>
    </row>
    <row r="8" spans="1:6" ht="12.75">
      <c r="A8" s="6" t="s">
        <v>19</v>
      </c>
      <c r="B8" s="3">
        <f>SUM(B9:B18)</f>
        <v>2227.6</v>
      </c>
      <c r="C8" s="3">
        <f>SUM(C9:C18)</f>
        <v>577.1000000000001</v>
      </c>
      <c r="D8" s="3">
        <f>SUM(D9:D18)</f>
        <v>874.6800000000001</v>
      </c>
      <c r="E8" s="3">
        <f>D8-C8</f>
        <v>297.5799999999999</v>
      </c>
      <c r="F8" s="4">
        <f aca="true" t="shared" si="0" ref="F8:F21">D8/C8*100</f>
        <v>151.56472015248653</v>
      </c>
    </row>
    <row r="9" spans="1:6" ht="12.75">
      <c r="A9" s="7" t="s">
        <v>5</v>
      </c>
      <c r="B9" s="8">
        <v>353.5</v>
      </c>
      <c r="C9" s="8">
        <v>158</v>
      </c>
      <c r="D9" s="8">
        <v>341.97</v>
      </c>
      <c r="E9" s="8">
        <f aca="true" t="shared" si="1" ref="E9:E21">D9-C9</f>
        <v>183.97000000000003</v>
      </c>
      <c r="F9" s="10">
        <f t="shared" si="0"/>
        <v>216.4367088607595</v>
      </c>
    </row>
    <row r="10" spans="1:6" ht="12.75">
      <c r="A10" s="7" t="s">
        <v>57</v>
      </c>
      <c r="B10" s="8">
        <v>663.7</v>
      </c>
      <c r="C10" s="8">
        <v>293.7</v>
      </c>
      <c r="D10" s="8">
        <v>398.78</v>
      </c>
      <c r="E10" s="8">
        <f t="shared" si="1"/>
        <v>105.07999999999998</v>
      </c>
      <c r="F10" s="10">
        <f>D10/C10*100</f>
        <v>135.7780047667688</v>
      </c>
    </row>
    <row r="11" spans="1:6" ht="12.75">
      <c r="A11" s="7" t="s">
        <v>6</v>
      </c>
      <c r="B11" s="8">
        <v>0</v>
      </c>
      <c r="C11" s="8">
        <v>0</v>
      </c>
      <c r="D11" s="8">
        <v>0.19</v>
      </c>
      <c r="E11" s="8">
        <f t="shared" si="1"/>
        <v>0.19</v>
      </c>
      <c r="F11" s="10">
        <v>0</v>
      </c>
    </row>
    <row r="12" spans="1:6" ht="12.75">
      <c r="A12" s="7" t="s">
        <v>13</v>
      </c>
      <c r="B12" s="8">
        <v>186</v>
      </c>
      <c r="C12" s="8">
        <v>12</v>
      </c>
      <c r="D12" s="8">
        <v>3.2</v>
      </c>
      <c r="E12" s="8">
        <f t="shared" si="1"/>
        <v>-8.8</v>
      </c>
      <c r="F12" s="10">
        <f t="shared" si="0"/>
        <v>26.666666666666668</v>
      </c>
    </row>
    <row r="13" spans="1:6" ht="12.75">
      <c r="A13" s="7" t="s">
        <v>46</v>
      </c>
      <c r="B13" s="8">
        <v>12.5</v>
      </c>
      <c r="C13" s="8">
        <v>6.4</v>
      </c>
      <c r="D13" s="8">
        <v>1.8</v>
      </c>
      <c r="E13" s="8">
        <f t="shared" si="1"/>
        <v>-4.6000000000000005</v>
      </c>
      <c r="F13" s="10">
        <f t="shared" si="0"/>
        <v>28.125</v>
      </c>
    </row>
    <row r="14" spans="1:6" ht="12.75">
      <c r="A14" s="7" t="s">
        <v>47</v>
      </c>
      <c r="B14" s="8">
        <v>401</v>
      </c>
      <c r="C14" s="8">
        <v>38.6</v>
      </c>
      <c r="D14" s="8">
        <v>45.23</v>
      </c>
      <c r="E14" s="8">
        <f t="shared" si="1"/>
        <v>6.6299999999999955</v>
      </c>
      <c r="F14" s="10">
        <f t="shared" si="0"/>
        <v>117.17616580310879</v>
      </c>
    </row>
    <row r="15" spans="1:6" ht="12.75">
      <c r="A15" s="7" t="s">
        <v>14</v>
      </c>
      <c r="B15" s="8">
        <v>492</v>
      </c>
      <c r="C15" s="8">
        <v>64</v>
      </c>
      <c r="D15" s="8">
        <v>73.55</v>
      </c>
      <c r="E15" s="8">
        <f t="shared" si="1"/>
        <v>9.549999999999997</v>
      </c>
      <c r="F15" s="10">
        <f t="shared" si="0"/>
        <v>114.921875</v>
      </c>
    </row>
    <row r="16" spans="1:6" ht="12.75">
      <c r="A16" s="7" t="s">
        <v>34</v>
      </c>
      <c r="B16" s="8">
        <v>0.5</v>
      </c>
      <c r="C16" s="8">
        <v>0.2</v>
      </c>
      <c r="D16" s="8">
        <v>0.01</v>
      </c>
      <c r="E16" s="8">
        <f t="shared" si="1"/>
        <v>-0.19</v>
      </c>
      <c r="F16" s="10">
        <f t="shared" si="0"/>
        <v>5</v>
      </c>
    </row>
    <row r="17" spans="1:6" ht="12.75">
      <c r="A17" s="9" t="s">
        <v>8</v>
      </c>
      <c r="B17" s="8">
        <v>118.4</v>
      </c>
      <c r="C17" s="8">
        <v>4.2</v>
      </c>
      <c r="D17" s="8">
        <v>4.35</v>
      </c>
      <c r="E17" s="8">
        <f>D17-C17</f>
        <v>0.14999999999999947</v>
      </c>
      <c r="F17" s="10">
        <f>D17/C17*100</f>
        <v>103.57142857142856</v>
      </c>
    </row>
    <row r="18" spans="1:6" ht="12.75">
      <c r="A18" s="7" t="s">
        <v>17</v>
      </c>
      <c r="B18" s="8">
        <v>0</v>
      </c>
      <c r="C18" s="8">
        <f>B18</f>
        <v>0</v>
      </c>
      <c r="D18" s="8">
        <v>5.6</v>
      </c>
      <c r="E18" s="8">
        <f>D18-C18</f>
        <v>5.6</v>
      </c>
      <c r="F18" s="10">
        <v>0</v>
      </c>
    </row>
    <row r="19" spans="1:6" ht="12.75">
      <c r="A19" s="6" t="s">
        <v>18</v>
      </c>
      <c r="B19" s="3">
        <v>7715.14</v>
      </c>
      <c r="C19" s="3">
        <v>4129.11</v>
      </c>
      <c r="D19" s="3">
        <v>4129.11</v>
      </c>
      <c r="E19" s="3">
        <f t="shared" si="1"/>
        <v>0</v>
      </c>
      <c r="F19" s="4">
        <f t="shared" si="0"/>
        <v>100</v>
      </c>
    </row>
    <row r="20" spans="1:6" ht="12.75">
      <c r="A20" s="7" t="s">
        <v>62</v>
      </c>
      <c r="B20" s="8">
        <v>5218.1</v>
      </c>
      <c r="C20" s="8">
        <v>2461.1</v>
      </c>
      <c r="D20" s="8">
        <v>2461.1</v>
      </c>
      <c r="E20" s="8">
        <f t="shared" si="1"/>
        <v>0</v>
      </c>
      <c r="F20" s="10">
        <f t="shared" si="0"/>
        <v>100</v>
      </c>
    </row>
    <row r="21" spans="1:6" ht="26.25">
      <c r="A21" s="7" t="s">
        <v>63</v>
      </c>
      <c r="B21" s="8">
        <v>1441.7</v>
      </c>
      <c r="C21" s="8">
        <v>677.6</v>
      </c>
      <c r="D21" s="8">
        <v>677.6</v>
      </c>
      <c r="E21" s="8">
        <f t="shared" si="1"/>
        <v>0</v>
      </c>
      <c r="F21" s="10">
        <f t="shared" si="0"/>
        <v>100</v>
      </c>
    </row>
    <row r="22" spans="1:6" ht="15">
      <c r="A22" s="13" t="s">
        <v>3</v>
      </c>
      <c r="B22" s="36">
        <f>SUM(B23:B30)</f>
        <v>11485.28</v>
      </c>
      <c r="C22" s="36">
        <f>SUM(C23:C30)</f>
        <v>4455.37</v>
      </c>
      <c r="D22" s="36">
        <f>SUM(D23:D30)</f>
        <v>4153.75</v>
      </c>
      <c r="E22" s="36">
        <f>SUM(E23:E30)</f>
        <v>-301.6200000000002</v>
      </c>
      <c r="F22" s="15">
        <f>D22/C22*100</f>
        <v>93.230191880809</v>
      </c>
    </row>
    <row r="23" spans="1:6" ht="12.75">
      <c r="A23" s="21" t="s">
        <v>20</v>
      </c>
      <c r="B23" s="12">
        <v>2665.44</v>
      </c>
      <c r="C23" s="12">
        <v>1328.18</v>
      </c>
      <c r="D23" s="12">
        <v>1137.62</v>
      </c>
      <c r="E23" s="20">
        <f aca="true" t="shared" si="2" ref="E23:E30">D23-C23</f>
        <v>-190.56000000000017</v>
      </c>
      <c r="F23" s="10">
        <f aca="true" t="shared" si="3" ref="F23:F30">D23/C23*100</f>
        <v>85.6525470945203</v>
      </c>
    </row>
    <row r="24" spans="1:6" ht="12.75">
      <c r="A24" s="21" t="s">
        <v>21</v>
      </c>
      <c r="B24" s="12">
        <v>74.5</v>
      </c>
      <c r="C24" s="12">
        <v>37.1</v>
      </c>
      <c r="D24" s="12">
        <v>32.09</v>
      </c>
      <c r="E24" s="20">
        <f t="shared" si="2"/>
        <v>-5.009999999999998</v>
      </c>
      <c r="F24" s="10">
        <f t="shared" si="3"/>
        <v>86.49595687331538</v>
      </c>
    </row>
    <row r="25" spans="1:6" ht="26.25">
      <c r="A25" s="21" t="s">
        <v>22</v>
      </c>
      <c r="B25" s="12">
        <v>496</v>
      </c>
      <c r="C25" s="12">
        <v>150.12</v>
      </c>
      <c r="D25" s="12">
        <v>141.35</v>
      </c>
      <c r="E25" s="20">
        <f t="shared" si="2"/>
        <v>-8.77000000000001</v>
      </c>
      <c r="F25" s="10">
        <f t="shared" si="3"/>
        <v>94.15800692779109</v>
      </c>
    </row>
    <row r="26" spans="1:6" ht="12.75">
      <c r="A26" s="21" t="s">
        <v>23</v>
      </c>
      <c r="B26" s="12">
        <v>1335.5</v>
      </c>
      <c r="C26" s="12">
        <v>238.8</v>
      </c>
      <c r="D26" s="12">
        <v>161.9</v>
      </c>
      <c r="E26" s="20">
        <f t="shared" si="2"/>
        <v>-76.9</v>
      </c>
      <c r="F26" s="10">
        <f t="shared" si="3"/>
        <v>67.79731993299832</v>
      </c>
    </row>
    <row r="27" spans="1:6" ht="12.75">
      <c r="A27" s="21" t="s">
        <v>24</v>
      </c>
      <c r="B27" s="12">
        <v>2958.1</v>
      </c>
      <c r="C27" s="12">
        <v>274.46</v>
      </c>
      <c r="D27" s="12">
        <v>258.55</v>
      </c>
      <c r="E27" s="20">
        <f t="shared" si="2"/>
        <v>-15.909999999999968</v>
      </c>
      <c r="F27" s="10">
        <f t="shared" si="3"/>
        <v>94.20316257378126</v>
      </c>
    </row>
    <row r="28" spans="1:6" ht="12.75" customHeight="1">
      <c r="A28" s="21" t="s">
        <v>25</v>
      </c>
      <c r="B28" s="12">
        <v>2918</v>
      </c>
      <c r="C28" s="12">
        <v>1466.5</v>
      </c>
      <c r="D28" s="12">
        <v>1466.5</v>
      </c>
      <c r="E28" s="20">
        <f t="shared" si="2"/>
        <v>0</v>
      </c>
      <c r="F28" s="10">
        <f t="shared" si="3"/>
        <v>100</v>
      </c>
    </row>
    <row r="29" spans="1:6" ht="12.75" customHeight="1">
      <c r="A29" s="21" t="s">
        <v>26</v>
      </c>
      <c r="B29" s="12">
        <v>1007.74</v>
      </c>
      <c r="C29" s="12">
        <v>930.21</v>
      </c>
      <c r="D29" s="12">
        <v>925.74</v>
      </c>
      <c r="E29" s="20">
        <f t="shared" si="2"/>
        <v>-4.470000000000027</v>
      </c>
      <c r="F29" s="10">
        <f t="shared" si="3"/>
        <v>99.51946334698616</v>
      </c>
    </row>
    <row r="30" spans="1:6" ht="12.75" customHeight="1">
      <c r="A30" s="21" t="s">
        <v>27</v>
      </c>
      <c r="B30" s="12">
        <v>30</v>
      </c>
      <c r="C30" s="12">
        <v>30</v>
      </c>
      <c r="D30" s="12">
        <v>30</v>
      </c>
      <c r="E30" s="20">
        <f t="shared" si="2"/>
        <v>0</v>
      </c>
      <c r="F30" s="10">
        <f t="shared" si="3"/>
        <v>100</v>
      </c>
    </row>
    <row r="31" spans="1:6" s="19" customFormat="1" ht="15">
      <c r="A31" s="17" t="s">
        <v>28</v>
      </c>
      <c r="B31" s="24">
        <f>B7-B22</f>
        <v>-1542.5400000000009</v>
      </c>
      <c r="C31" s="24">
        <f>C7-C22</f>
        <v>250.84000000000015</v>
      </c>
      <c r="D31" s="24">
        <f>D7-D22</f>
        <v>850.04</v>
      </c>
      <c r="E31" s="16"/>
      <c r="F31" s="15"/>
    </row>
    <row r="32" spans="1:6" ht="26.25">
      <c r="A32" s="22" t="s">
        <v>4</v>
      </c>
      <c r="B32" s="25">
        <f>B33+B34</f>
        <v>1542.54</v>
      </c>
      <c r="C32" s="25">
        <f>C33+C34</f>
        <v>250.84</v>
      </c>
      <c r="D32" s="25">
        <f>D33+D34</f>
        <v>-850.04</v>
      </c>
      <c r="E32" s="3"/>
      <c r="F32" s="4"/>
    </row>
    <row r="33" spans="1:6" ht="12.75" customHeight="1">
      <c r="A33" s="21" t="s">
        <v>12</v>
      </c>
      <c r="B33" s="26">
        <v>0</v>
      </c>
      <c r="C33" s="26">
        <v>0</v>
      </c>
      <c r="D33" s="26">
        <v>0</v>
      </c>
      <c r="E33" s="8"/>
      <c r="F33" s="10"/>
    </row>
    <row r="34" spans="1:6" ht="12.75" customHeight="1">
      <c r="A34" s="21" t="s">
        <v>70</v>
      </c>
      <c r="B34" s="26">
        <v>1542.54</v>
      </c>
      <c r="C34" s="26">
        <v>250.84</v>
      </c>
      <c r="D34" s="26">
        <v>-850.04</v>
      </c>
      <c r="E34" s="8"/>
      <c r="F34" s="10"/>
    </row>
  </sheetData>
  <sheetProtection/>
  <mergeCells count="4">
    <mergeCell ref="A1:F1"/>
    <mergeCell ref="A2:F2"/>
    <mergeCell ref="A3:F3"/>
    <mergeCell ref="A4:F4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41.421875" style="0" customWidth="1"/>
    <col min="2" max="2" width="11.140625" style="0" bestFit="1" customWidth="1"/>
    <col min="3" max="3" width="12.00390625" style="0" customWidth="1"/>
    <col min="4" max="4" width="12.8515625" style="0" customWidth="1"/>
    <col min="5" max="6" width="11.421875" style="0" bestFit="1" customWidth="1"/>
  </cols>
  <sheetData>
    <row r="1" spans="1:6" ht="15">
      <c r="A1" s="45" t="s">
        <v>39</v>
      </c>
      <c r="B1" s="45"/>
      <c r="C1" s="45"/>
      <c r="D1" s="45"/>
      <c r="E1" s="45"/>
      <c r="F1" s="45"/>
    </row>
    <row r="2" spans="1:6" ht="15">
      <c r="A2" s="45" t="s">
        <v>72</v>
      </c>
      <c r="B2" s="45"/>
      <c r="C2" s="45"/>
      <c r="D2" s="45"/>
      <c r="E2" s="45"/>
      <c r="F2" s="45"/>
    </row>
    <row r="3" spans="1:6" ht="12.75" customHeight="1">
      <c r="A3" s="44"/>
      <c r="B3" s="44"/>
      <c r="C3" s="44"/>
      <c r="D3" s="44"/>
      <c r="E3" s="44"/>
      <c r="F3" s="44"/>
    </row>
    <row r="4" spans="1:7" ht="12.75">
      <c r="A4" s="43" t="s">
        <v>45</v>
      </c>
      <c r="B4" s="43"/>
      <c r="C4" s="43"/>
      <c r="D4" s="43"/>
      <c r="E4" s="43"/>
      <c r="F4" s="43"/>
      <c r="G4" s="1"/>
    </row>
    <row r="5" spans="1:6" ht="52.5">
      <c r="A5" s="2" t="s">
        <v>0</v>
      </c>
      <c r="B5" s="35" t="s">
        <v>61</v>
      </c>
      <c r="C5" s="35" t="s">
        <v>1</v>
      </c>
      <c r="D5" s="35" t="s">
        <v>67</v>
      </c>
      <c r="E5" s="2" t="s">
        <v>54</v>
      </c>
      <c r="F5" s="2" t="s">
        <v>55</v>
      </c>
    </row>
    <row r="6" spans="1:6" ht="12.75">
      <c r="A6" s="23" t="s">
        <v>48</v>
      </c>
      <c r="B6" s="23" t="s">
        <v>49</v>
      </c>
      <c r="C6" s="23" t="s">
        <v>50</v>
      </c>
      <c r="D6" s="23" t="s">
        <v>51</v>
      </c>
      <c r="E6" s="23" t="s">
        <v>52</v>
      </c>
      <c r="F6" s="23" t="s">
        <v>53</v>
      </c>
    </row>
    <row r="7" spans="1:6" ht="15">
      <c r="A7" s="13" t="s">
        <v>2</v>
      </c>
      <c r="B7" s="14">
        <f>B8+B22</f>
        <v>8782.92</v>
      </c>
      <c r="C7" s="14">
        <f>C8+C22</f>
        <v>4733.299999999999</v>
      </c>
      <c r="D7" s="14">
        <f>D8+D22</f>
        <v>4346.25</v>
      </c>
      <c r="E7" s="16">
        <f>D7-C7</f>
        <v>-387.0499999999993</v>
      </c>
      <c r="F7" s="15">
        <f>D7/C7*100</f>
        <v>91.82282973823762</v>
      </c>
    </row>
    <row r="8" spans="1:6" ht="12.75">
      <c r="A8" s="6" t="s">
        <v>19</v>
      </c>
      <c r="B8" s="3">
        <f>SUM(B9:B21)</f>
        <v>2954.8199999999997</v>
      </c>
      <c r="C8" s="3">
        <f>SUM(C9:C21)</f>
        <v>1554.1999999999998</v>
      </c>
      <c r="D8" s="3">
        <f>SUM(D9:D21)</f>
        <v>1167.15</v>
      </c>
      <c r="E8" s="3">
        <f>D8-C8</f>
        <v>-387.0499999999997</v>
      </c>
      <c r="F8" s="4">
        <f>D8/C8*100</f>
        <v>75.09651267533137</v>
      </c>
    </row>
    <row r="9" spans="1:6" ht="12.75">
      <c r="A9" s="7" t="s">
        <v>5</v>
      </c>
      <c r="B9" s="8">
        <v>739.7</v>
      </c>
      <c r="C9" s="8">
        <v>369.85</v>
      </c>
      <c r="D9" s="8">
        <v>346.42</v>
      </c>
      <c r="E9" s="8">
        <f aca="true" t="shared" si="0" ref="E9:E22">D9-C9</f>
        <v>-23.430000000000007</v>
      </c>
      <c r="F9" s="10">
        <f>D9/C9*100</f>
        <v>93.66499932405029</v>
      </c>
    </row>
    <row r="10" spans="1:6" ht="12.75">
      <c r="A10" s="7" t="s">
        <v>57</v>
      </c>
      <c r="B10" s="8">
        <v>1021.62</v>
      </c>
      <c r="C10" s="8">
        <v>395.29</v>
      </c>
      <c r="D10" s="8">
        <v>560.87</v>
      </c>
      <c r="E10" s="8">
        <f t="shared" si="0"/>
        <v>165.57999999999998</v>
      </c>
      <c r="F10" s="10">
        <f>D10/C10*100</f>
        <v>141.88823395481796</v>
      </c>
    </row>
    <row r="11" spans="1:6" ht="12.75">
      <c r="A11" s="7" t="s">
        <v>6</v>
      </c>
      <c r="B11" s="8">
        <v>39.8</v>
      </c>
      <c r="C11" s="8">
        <v>39.8</v>
      </c>
      <c r="D11" s="8">
        <v>0.15</v>
      </c>
      <c r="E11" s="8">
        <f t="shared" si="0"/>
        <v>-39.65</v>
      </c>
      <c r="F11" s="10">
        <f>D11/C11*100</f>
        <v>0.3768844221105528</v>
      </c>
    </row>
    <row r="12" spans="1:6" ht="12.75">
      <c r="A12" s="7" t="s">
        <v>13</v>
      </c>
      <c r="B12" s="8">
        <v>96</v>
      </c>
      <c r="C12" s="8">
        <v>64</v>
      </c>
      <c r="D12" s="8">
        <v>11.56</v>
      </c>
      <c r="E12" s="8">
        <f t="shared" si="0"/>
        <v>-52.44</v>
      </c>
      <c r="F12" s="10">
        <f aca="true" t="shared" si="1" ref="F12:F18">D12/C12*100</f>
        <v>18.0625</v>
      </c>
    </row>
    <row r="13" spans="1:6" ht="12.75">
      <c r="A13" s="7" t="s">
        <v>46</v>
      </c>
      <c r="B13" s="8">
        <v>9.3</v>
      </c>
      <c r="C13" s="8">
        <v>6.2</v>
      </c>
      <c r="D13" s="8">
        <v>5.7</v>
      </c>
      <c r="E13" s="8">
        <f t="shared" si="0"/>
        <v>-0.5</v>
      </c>
      <c r="F13" s="10">
        <f t="shared" si="1"/>
        <v>91.93548387096774</v>
      </c>
    </row>
    <row r="14" spans="1:6" ht="12.75">
      <c r="A14" s="7" t="s">
        <v>47</v>
      </c>
      <c r="B14" s="8">
        <v>255.3</v>
      </c>
      <c r="C14" s="8">
        <v>170.2</v>
      </c>
      <c r="D14" s="8">
        <v>35.6</v>
      </c>
      <c r="E14" s="8">
        <f t="shared" si="0"/>
        <v>-134.6</v>
      </c>
      <c r="F14" s="10">
        <f t="shared" si="1"/>
        <v>20.9165687426557</v>
      </c>
    </row>
    <row r="15" spans="1:6" ht="12.75">
      <c r="A15" s="7" t="s">
        <v>14</v>
      </c>
      <c r="B15" s="8">
        <v>674</v>
      </c>
      <c r="C15" s="8">
        <v>449.3</v>
      </c>
      <c r="D15" s="8">
        <v>109.47</v>
      </c>
      <c r="E15" s="8">
        <f t="shared" si="0"/>
        <v>-339.83000000000004</v>
      </c>
      <c r="F15" s="10">
        <f t="shared" si="1"/>
        <v>24.364567104384598</v>
      </c>
    </row>
    <row r="16" spans="1:6" ht="12.75">
      <c r="A16" s="7" t="s">
        <v>34</v>
      </c>
      <c r="B16" s="8">
        <v>5.7</v>
      </c>
      <c r="C16" s="8">
        <v>2.86</v>
      </c>
      <c r="D16" s="8">
        <v>3.5</v>
      </c>
      <c r="E16" s="8">
        <f t="shared" si="0"/>
        <v>0.6400000000000001</v>
      </c>
      <c r="F16" s="10">
        <f>D16/C16*100</f>
        <v>122.37762237762237</v>
      </c>
    </row>
    <row r="17" spans="1:6" ht="12.75">
      <c r="A17" s="7" t="s">
        <v>65</v>
      </c>
      <c r="B17" s="8">
        <v>0.2</v>
      </c>
      <c r="C17" s="8">
        <v>0.1</v>
      </c>
      <c r="D17" s="8">
        <v>0.06</v>
      </c>
      <c r="E17" s="8">
        <f t="shared" si="0"/>
        <v>-0.04000000000000001</v>
      </c>
      <c r="F17" s="10">
        <v>0</v>
      </c>
    </row>
    <row r="18" spans="1:6" ht="12.75">
      <c r="A18" s="9" t="s">
        <v>8</v>
      </c>
      <c r="B18" s="8">
        <v>113.2</v>
      </c>
      <c r="C18" s="8">
        <v>56.6</v>
      </c>
      <c r="D18" s="8">
        <v>50.91</v>
      </c>
      <c r="E18" s="8">
        <f t="shared" si="0"/>
        <v>-5.690000000000005</v>
      </c>
      <c r="F18" s="10">
        <f t="shared" si="1"/>
        <v>89.94699646643109</v>
      </c>
    </row>
    <row r="19" spans="1:6" ht="12.75">
      <c r="A19" s="7" t="s">
        <v>9</v>
      </c>
      <c r="B19" s="8">
        <v>0</v>
      </c>
      <c r="C19" s="8">
        <v>0</v>
      </c>
      <c r="D19" s="8">
        <v>3.4</v>
      </c>
      <c r="E19" s="8">
        <f t="shared" si="0"/>
        <v>3.4</v>
      </c>
      <c r="F19" s="10">
        <v>0</v>
      </c>
    </row>
    <row r="20" spans="1:6" ht="12.75">
      <c r="A20" s="7" t="s">
        <v>66</v>
      </c>
      <c r="B20" s="8">
        <v>0</v>
      </c>
      <c r="C20" s="8">
        <v>0</v>
      </c>
      <c r="D20" s="8">
        <v>14.43</v>
      </c>
      <c r="E20" s="8">
        <f t="shared" si="0"/>
        <v>14.43</v>
      </c>
      <c r="F20" s="10">
        <v>0</v>
      </c>
    </row>
    <row r="21" spans="1:6" ht="12.75">
      <c r="A21" s="7" t="s">
        <v>17</v>
      </c>
      <c r="B21" s="8">
        <v>0</v>
      </c>
      <c r="C21" s="8">
        <v>0</v>
      </c>
      <c r="D21" s="8">
        <v>25.08</v>
      </c>
      <c r="E21" s="8">
        <f t="shared" si="0"/>
        <v>25.08</v>
      </c>
      <c r="F21" s="10">
        <v>0</v>
      </c>
    </row>
    <row r="22" spans="1:7" ht="12.75">
      <c r="A22" s="6" t="s">
        <v>18</v>
      </c>
      <c r="B22" s="3">
        <v>5828.1</v>
      </c>
      <c r="C22" s="3">
        <v>3179.1</v>
      </c>
      <c r="D22" s="3">
        <v>3179.1</v>
      </c>
      <c r="E22" s="3">
        <f t="shared" si="0"/>
        <v>0</v>
      </c>
      <c r="F22" s="4">
        <f>D22/C22*100</f>
        <v>100</v>
      </c>
      <c r="G22" s="39"/>
    </row>
    <row r="23" spans="1:6" ht="12.75">
      <c r="A23" s="7" t="s">
        <v>62</v>
      </c>
      <c r="B23" s="8">
        <v>4041.9</v>
      </c>
      <c r="C23" s="8">
        <v>1905.4</v>
      </c>
      <c r="D23" s="8">
        <v>1905.4</v>
      </c>
      <c r="E23" s="8">
        <f>D23-C23</f>
        <v>0</v>
      </c>
      <c r="F23" s="10">
        <f>D23/C23*100</f>
        <v>100</v>
      </c>
    </row>
    <row r="24" spans="1:6" ht="26.25">
      <c r="A24" s="7" t="s">
        <v>63</v>
      </c>
      <c r="B24" s="8">
        <v>835.9</v>
      </c>
      <c r="C24" s="8">
        <v>392.9</v>
      </c>
      <c r="D24" s="8">
        <v>392.9</v>
      </c>
      <c r="E24" s="8">
        <f>D24-C24</f>
        <v>0</v>
      </c>
      <c r="F24" s="10">
        <f>D24/C24*100</f>
        <v>100</v>
      </c>
    </row>
    <row r="25" spans="1:6" ht="15">
      <c r="A25" s="13" t="s">
        <v>3</v>
      </c>
      <c r="B25" s="36">
        <f>B26+B27+B28+B29+B30+B31+B32+B33</f>
        <v>10087.91</v>
      </c>
      <c r="C25" s="36">
        <f>C26+C27+C28+C29+C30+C31+C32+C33</f>
        <v>4239.21</v>
      </c>
      <c r="D25" s="36">
        <f>D26+D27+D28+D29+D30+D31+D32+D33</f>
        <v>4239.05</v>
      </c>
      <c r="E25" s="14">
        <f>E26+E27+E28+E29+E30+E31+E32+E33</f>
        <v>-0.15999999999996817</v>
      </c>
      <c r="F25" s="15">
        <f>D25/C25*100</f>
        <v>99.99622571186613</v>
      </c>
    </row>
    <row r="26" spans="1:6" ht="12.75">
      <c r="A26" s="21" t="s">
        <v>20</v>
      </c>
      <c r="B26" s="12">
        <v>2526.29</v>
      </c>
      <c r="C26" s="12">
        <v>815.12</v>
      </c>
      <c r="D26" s="12">
        <v>814.98</v>
      </c>
      <c r="E26" s="20">
        <f aca="true" t="shared" si="2" ref="E26:E33">D26-C26</f>
        <v>-0.13999999999998636</v>
      </c>
      <c r="F26" s="10">
        <f aca="true" t="shared" si="3" ref="F26:F32">D26/C26*100</f>
        <v>99.98282461478065</v>
      </c>
    </row>
    <row r="27" spans="1:6" ht="12.75">
      <c r="A27" s="21" t="s">
        <v>21</v>
      </c>
      <c r="B27" s="12">
        <v>74.5</v>
      </c>
      <c r="C27" s="12">
        <v>37.1</v>
      </c>
      <c r="D27" s="12">
        <v>37.1</v>
      </c>
      <c r="E27" s="20">
        <f t="shared" si="2"/>
        <v>0</v>
      </c>
      <c r="F27" s="10">
        <f t="shared" si="3"/>
        <v>100</v>
      </c>
    </row>
    <row r="28" spans="1:6" ht="26.25">
      <c r="A28" s="21" t="s">
        <v>22</v>
      </c>
      <c r="B28" s="12">
        <v>348.7</v>
      </c>
      <c r="C28" s="12">
        <v>81.45</v>
      </c>
      <c r="D28" s="12">
        <v>81.45</v>
      </c>
      <c r="E28" s="20">
        <f t="shared" si="2"/>
        <v>0</v>
      </c>
      <c r="F28" s="10">
        <f t="shared" si="3"/>
        <v>100</v>
      </c>
    </row>
    <row r="29" spans="1:6" ht="12.75">
      <c r="A29" s="21" t="s">
        <v>23</v>
      </c>
      <c r="B29" s="12">
        <v>1709.96</v>
      </c>
      <c r="C29" s="12">
        <v>397.5</v>
      </c>
      <c r="D29" s="12">
        <v>397.5</v>
      </c>
      <c r="E29" s="20">
        <f t="shared" si="2"/>
        <v>0</v>
      </c>
      <c r="F29" s="10">
        <f t="shared" si="3"/>
        <v>100</v>
      </c>
    </row>
    <row r="30" spans="1:6" ht="12.75">
      <c r="A30" s="21" t="s">
        <v>24</v>
      </c>
      <c r="B30" s="12">
        <v>1184.1</v>
      </c>
      <c r="C30" s="12">
        <v>302.46</v>
      </c>
      <c r="D30" s="12">
        <v>302.46</v>
      </c>
      <c r="E30" s="20">
        <f t="shared" si="2"/>
        <v>0</v>
      </c>
      <c r="F30" s="10">
        <f t="shared" si="3"/>
        <v>100</v>
      </c>
    </row>
    <row r="31" spans="1:6" ht="12.75" customHeight="1">
      <c r="A31" s="21" t="s">
        <v>25</v>
      </c>
      <c r="B31" s="12">
        <v>3131.74</v>
      </c>
      <c r="C31" s="12">
        <v>1598.04</v>
      </c>
      <c r="D31" s="12">
        <v>1598.03</v>
      </c>
      <c r="E31" s="20">
        <f t="shared" si="2"/>
        <v>-0.009999999999990905</v>
      </c>
      <c r="F31" s="10">
        <f t="shared" si="3"/>
        <v>99.99937423343596</v>
      </c>
    </row>
    <row r="32" spans="1:6" ht="12.75" customHeight="1">
      <c r="A32" s="21" t="s">
        <v>26</v>
      </c>
      <c r="B32" s="12">
        <v>1112.62</v>
      </c>
      <c r="C32" s="12">
        <v>1007.54</v>
      </c>
      <c r="D32" s="12">
        <v>1007.53</v>
      </c>
      <c r="E32" s="20">
        <f t="shared" si="2"/>
        <v>-0.009999999999990905</v>
      </c>
      <c r="F32" s="10">
        <f t="shared" si="3"/>
        <v>99.99900748357385</v>
      </c>
    </row>
    <row r="33" spans="1:6" ht="12.75" customHeight="1">
      <c r="A33" s="21" t="s">
        <v>27</v>
      </c>
      <c r="B33" s="12">
        <v>0</v>
      </c>
      <c r="C33" s="12">
        <f>B33</f>
        <v>0</v>
      </c>
      <c r="D33" s="12">
        <v>0</v>
      </c>
      <c r="E33" s="20">
        <f t="shared" si="2"/>
        <v>0</v>
      </c>
      <c r="F33" s="10"/>
    </row>
    <row r="34" spans="1:6" s="19" customFormat="1" ht="15">
      <c r="A34" s="17" t="s">
        <v>28</v>
      </c>
      <c r="B34" s="24">
        <f>B7-B25</f>
        <v>-1304.9899999999998</v>
      </c>
      <c r="C34" s="24">
        <f>C7-C25</f>
        <v>494.08999999999924</v>
      </c>
      <c r="D34" s="24">
        <f>D7-D25</f>
        <v>107.19999999999982</v>
      </c>
      <c r="E34" s="16"/>
      <c r="F34" s="15"/>
    </row>
    <row r="35" spans="1:6" ht="26.25">
      <c r="A35" s="22" t="s">
        <v>4</v>
      </c>
      <c r="B35" s="25">
        <f>B36+B37</f>
        <v>1304.99</v>
      </c>
      <c r="C35" s="25">
        <f>C36+C37</f>
        <v>-494.09</v>
      </c>
      <c r="D35" s="25">
        <f>D36+D37</f>
        <v>-107.2</v>
      </c>
      <c r="E35" s="3"/>
      <c r="F35" s="4"/>
    </row>
    <row r="36" spans="1:6" ht="12.75" customHeight="1">
      <c r="A36" s="21" t="s">
        <v>12</v>
      </c>
      <c r="B36" s="26">
        <v>0</v>
      </c>
      <c r="C36" s="26">
        <v>0</v>
      </c>
      <c r="D36" s="26">
        <v>0</v>
      </c>
      <c r="E36" s="8"/>
      <c r="F36" s="10"/>
    </row>
    <row r="37" spans="1:6" ht="12.75" customHeight="1">
      <c r="A37" s="21" t="s">
        <v>70</v>
      </c>
      <c r="B37" s="26">
        <v>1304.99</v>
      </c>
      <c r="C37" s="26">
        <v>-494.09</v>
      </c>
      <c r="D37" s="26">
        <v>-107.2</v>
      </c>
      <c r="E37" s="8"/>
      <c r="F37" s="10"/>
    </row>
  </sheetData>
  <sheetProtection/>
  <mergeCells count="4">
    <mergeCell ref="A1:F1"/>
    <mergeCell ref="A2:F2"/>
    <mergeCell ref="A3:F3"/>
    <mergeCell ref="A4:F4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r:id="rId1"/>
  <ignoredErrors>
    <ignoredError sqref="E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Бобынина_Наталья</cp:lastModifiedBy>
  <cp:lastPrinted>2016-05-17T10:31:41Z</cp:lastPrinted>
  <dcterms:created xsi:type="dcterms:W3CDTF">2002-03-11T10:22:12Z</dcterms:created>
  <dcterms:modified xsi:type="dcterms:W3CDTF">2016-07-15T09:35:39Z</dcterms:modified>
  <cp:category/>
  <cp:version/>
  <cp:contentType/>
  <cp:contentStatus/>
</cp:coreProperties>
</file>