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Пальское СП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<sst xmlns="http://schemas.openxmlformats.org/spreadsheetml/2006/main" count="409" uniqueCount="75">
  <si>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</si>
  <si>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</si>
  <si>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</si>
  <si>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</si>
  <si>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</si>
  <si>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</si>
  <si>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</si>
  <si>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</si>
  <si>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</si>
  <si>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</si>
  <si>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</si>
  <si>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</si>
  <si>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</si>
  <si>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</si>
  <si>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</si>
  <si>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</si>
  <si>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</si>
  <si>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</si>
  <si>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</si>
  <si>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</si>
  <si>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</si>
  <si>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</si>
  <si>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</si>
  <si>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</si>
  <si>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</si>
  <si>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</si>
  <si>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</si>
  <si>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</si>
  <si>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</si>
  <si>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</si>
  <si>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</si>
  <si>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</si>
  <si>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</si>
  <si>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</si>
  <si>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</si>
  <si>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</si>
  <si>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</si>
  <si>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</si>
  <si>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</si>
  <si>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Отчет об исполнении бюджета Пальского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</si>
  <si>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</si>
  <si>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</si>
  <si>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</si>
  <si>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</si>
  <si>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</si>
  <si>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</si>
  <si>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</si>
  <si>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</si>
  <si>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</si>
  <si>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</si>
  <si>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</si>
  <si>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</si>
  <si>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</si>
  <si>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</si>
  <si>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</si>
  <si>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</si>
  <si>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</si>
  <si>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</si>
  <si>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</si>
  <si>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</si>
  <si>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Утверждено на 2016 год</t>
  </si>
  <si>
    <t>Утверждено на 2016  год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</si>
  <si>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</si>
  <si>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</si>
  <si>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</si>
  <si>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Доходы от сдачи в аренду земли</t>
  </si>
  <si>
    <t>Доходы от продажи земли</t>
  </si>
  <si>
    <t>Плата за увеличение площади земельных участков</t>
  </si>
  <si>
    <t>Изменение остатков средств на 01.07.2016</t>
  </si>
  <si>
    <t xml:space="preserve"> за 3 квартал  2016 года</t>
  </si>
  <si>
    <t>Факт за 3 квартал 2016  года</t>
  </si>
  <si>
    <t xml:space="preserve"> за 3 квартал 2016 года</t>
  </si>
  <si>
    <t>Факт за  3 квартал 2016  года</t>
  </si>
  <si>
    <t xml:space="preserve"> за  3 квартал  2016 года</t>
  </si>
  <si>
    <t>Штрафы, санкции, возмещения ущерба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</si>
</sst>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0.000"/>
    <numFmt numFmtId="168" formatCode="[$-FC19]d\ mmmm\ yyyy\ &quot;г.&quot;"/>
    <numFmt numFmtId="169" formatCode="#,##0.000"/>
    <numFmt numFmtId="170" formatCode="#,##0.00&quot;р.&quot;"/>
    <numFmt numFmtId="171" formatCode="#,##0.00_р_."/>
    <numFmt numFmtId="172" formatCode="#,##0.0000"/>
    <numFmt numFmtId="173" formatCode="#,##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15</v>
      </c>
      <c r="B1" s="46"/>
      <c r="C1" s="46"/>
      <c r="D1" s="46"/>
      <c r="E1" s="46"/>
      <c r="F1" s="46"/>
    </row>
    <row r="2" spans="1:6" ht="15.75">
      <c r="A2" s="46" t="s">
        <v>73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56</v>
      </c>
      <c r="B4" s="44"/>
      <c r="C4" s="44"/>
      <c r="D4" s="44"/>
      <c r="E4" s="44"/>
      <c r="F4" s="44"/>
      <c r="G4" s="1"/>
    </row>
    <row r="5" spans="1:6" ht="38.25" customHeight="1">
      <c r="A5" s="2" t="s">
        <v>0</v>
      </c>
      <c r="B5" s="35" t="s">
        <v>60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38" t="s">
        <v>2</v>
      </c>
      <c r="B7" s="18">
        <f>B8+B19</f>
        <v>7461.27</v>
      </c>
      <c r="C7" s="18">
        <f>C8+C19</f>
        <v>5532.17</v>
      </c>
      <c r="D7" s="41">
        <f>D8+D19</f>
        <v>5174.16</v>
      </c>
      <c r="E7" s="16">
        <f>D7-C7</f>
        <v>-358.0100000000002</v>
      </c>
      <c r="F7" s="15">
        <f>D7/C7*100</f>
        <v>93.5285792012899</v>
      </c>
    </row>
    <row r="8" spans="1:6" ht="12.75">
      <c r="A8" s="6" t="s">
        <v>19</v>
      </c>
      <c r="B8" s="3">
        <f>SUM(B9:B18)</f>
        <v>1552.8</v>
      </c>
      <c r="C8" s="3">
        <f>SUM(C9:C18)</f>
        <v>1213.71</v>
      </c>
      <c r="D8" s="3">
        <f>SUM(D9:D18)</f>
        <v>869.9799999999999</v>
      </c>
      <c r="E8" s="3">
        <f>D8-C8</f>
        <v>-343.73000000000013</v>
      </c>
      <c r="F8" s="4">
        <f>D8/C8*100</f>
        <v>71.67939623138969</v>
      </c>
    </row>
    <row r="9" spans="1:6" ht="12.75">
      <c r="A9" s="7" t="s">
        <v>5</v>
      </c>
      <c r="B9" s="8">
        <v>128</v>
      </c>
      <c r="C9" s="11">
        <v>96</v>
      </c>
      <c r="D9" s="8">
        <v>105.18</v>
      </c>
      <c r="E9" s="8">
        <f>D9-C9</f>
        <v>9.180000000000007</v>
      </c>
      <c r="F9" s="10">
        <f aca="true" t="shared" si="0" ref="F9:F21">D9/C9*100</f>
        <v>109.5625</v>
      </c>
    </row>
    <row r="10" spans="1:6" ht="12.75">
      <c r="A10" s="7" t="s">
        <v>57</v>
      </c>
      <c r="B10" s="8">
        <v>648.8</v>
      </c>
      <c r="C10" s="11">
        <v>486.3</v>
      </c>
      <c r="D10" s="8">
        <v>592.61</v>
      </c>
      <c r="E10" s="8">
        <f aca="true" t="shared" si="1" ref="E10:E21">D10-C10</f>
        <v>106.31</v>
      </c>
      <c r="F10" s="10">
        <f t="shared" si="0"/>
        <v>121.86099115772157</v>
      </c>
    </row>
    <row r="11" spans="1:6" ht="12.75">
      <c r="A11" s="7" t="s">
        <v>6</v>
      </c>
      <c r="B11" s="8">
        <v>1</v>
      </c>
      <c r="C11" s="11">
        <v>1</v>
      </c>
      <c r="D11" s="8">
        <v>15.56</v>
      </c>
      <c r="E11" s="8">
        <f t="shared" si="1"/>
        <v>14.56</v>
      </c>
      <c r="F11" s="10">
        <f t="shared" si="0"/>
        <v>1556</v>
      </c>
    </row>
    <row r="12" spans="1:6" ht="12.75">
      <c r="A12" s="7" t="s">
        <v>13</v>
      </c>
      <c r="B12" s="8">
        <v>123</v>
      </c>
      <c r="C12" s="11">
        <v>92</v>
      </c>
      <c r="D12" s="8">
        <v>14.61</v>
      </c>
      <c r="E12" s="8">
        <f t="shared" si="1"/>
        <v>-77.39</v>
      </c>
      <c r="F12" s="10">
        <f t="shared" si="0"/>
        <v>15.880434782608695</v>
      </c>
    </row>
    <row r="13" spans="1:6" ht="12.75">
      <c r="A13" s="7" t="s">
        <v>46</v>
      </c>
      <c r="B13" s="8">
        <v>76.3</v>
      </c>
      <c r="C13" s="11">
        <v>57.3</v>
      </c>
      <c r="D13" s="8">
        <v>6.48</v>
      </c>
      <c r="E13" s="8">
        <f t="shared" si="1"/>
        <v>-50.81999999999999</v>
      </c>
      <c r="F13" s="10">
        <f t="shared" si="0"/>
        <v>11.308900523560212</v>
      </c>
    </row>
    <row r="14" spans="1:6" ht="12.75">
      <c r="A14" s="7" t="s">
        <v>47</v>
      </c>
      <c r="B14" s="8">
        <v>202.7</v>
      </c>
      <c r="C14" s="11">
        <v>151</v>
      </c>
      <c r="D14" s="8">
        <v>26.53</v>
      </c>
      <c r="E14" s="8">
        <f t="shared" si="1"/>
        <v>-124.47</v>
      </c>
      <c r="F14" s="10">
        <f t="shared" si="0"/>
        <v>17.56953642384106</v>
      </c>
    </row>
    <row r="15" spans="1:6" ht="12.75">
      <c r="A15" s="7" t="s">
        <v>14</v>
      </c>
      <c r="B15" s="8">
        <v>162</v>
      </c>
      <c r="C15" s="11">
        <v>121</v>
      </c>
      <c r="D15" s="8">
        <v>72.61</v>
      </c>
      <c r="E15" s="8">
        <f t="shared" si="1"/>
        <v>-48.39</v>
      </c>
      <c r="F15" s="10">
        <f t="shared" si="0"/>
        <v>60.00826446280991</v>
      </c>
    </row>
    <row r="16" spans="1:6" ht="12.75">
      <c r="A16" s="7" t="s">
        <v>34</v>
      </c>
      <c r="B16" s="8">
        <v>5</v>
      </c>
      <c r="C16" s="11">
        <v>3.11</v>
      </c>
      <c r="D16" s="8">
        <v>0</v>
      </c>
      <c r="E16" s="8">
        <f t="shared" si="1"/>
        <v>-3.11</v>
      </c>
      <c r="F16" s="10">
        <f t="shared" si="0"/>
        <v>0</v>
      </c>
    </row>
    <row r="17" spans="1:6" ht="12.75">
      <c r="A17" s="7" t="s">
        <v>10</v>
      </c>
      <c r="B17" s="8">
        <v>206</v>
      </c>
      <c r="C17" s="11">
        <v>206</v>
      </c>
      <c r="D17" s="8">
        <v>20.6</v>
      </c>
      <c r="E17" s="8">
        <f t="shared" si="1"/>
        <v>-185.4</v>
      </c>
      <c r="F17" s="10">
        <f t="shared" si="0"/>
        <v>10</v>
      </c>
    </row>
    <row r="18" spans="1:6" ht="12.75">
      <c r="A18" s="7" t="s">
        <v>17</v>
      </c>
      <c r="B18" s="8">
        <v>0</v>
      </c>
      <c r="C18" s="11">
        <f>B18</f>
        <v>0</v>
      </c>
      <c r="D18" s="8">
        <v>15.8</v>
      </c>
      <c r="E18" s="8">
        <f t="shared" si="1"/>
        <v>15.8</v>
      </c>
      <c r="F18" s="10">
        <v>0</v>
      </c>
    </row>
    <row r="19" spans="1:6" ht="12.75">
      <c r="A19" s="6" t="s">
        <v>18</v>
      </c>
      <c r="B19" s="3">
        <v>5908.47</v>
      </c>
      <c r="C19" s="5">
        <v>4318.46</v>
      </c>
      <c r="D19" s="3">
        <v>4304.18</v>
      </c>
      <c r="E19" s="3">
        <f t="shared" si="1"/>
        <v>-14.279999999999745</v>
      </c>
      <c r="F19" s="4">
        <f t="shared" si="0"/>
        <v>99.66932656548863</v>
      </c>
    </row>
    <row r="20" spans="1:6" s="40" customFormat="1" ht="12.75">
      <c r="A20" s="7" t="s">
        <v>62</v>
      </c>
      <c r="B20" s="8">
        <v>4859.2</v>
      </c>
      <c r="C20" s="11">
        <v>3550.5</v>
      </c>
      <c r="D20" s="8">
        <v>3550.5</v>
      </c>
      <c r="E20" s="8">
        <f t="shared" si="1"/>
        <v>0</v>
      </c>
      <c r="F20" s="10">
        <f t="shared" si="0"/>
        <v>100</v>
      </c>
    </row>
    <row r="21" spans="1:6" ht="25.5">
      <c r="A21" s="7" t="s">
        <v>63</v>
      </c>
      <c r="B21" s="8">
        <v>936</v>
      </c>
      <c r="C21" s="11">
        <v>683.3</v>
      </c>
      <c r="D21" s="8">
        <v>683.3</v>
      </c>
      <c r="E21" s="8">
        <f t="shared" si="1"/>
        <v>0</v>
      </c>
      <c r="F21" s="10">
        <f t="shared" si="0"/>
        <v>100</v>
      </c>
    </row>
    <row r="22" spans="1:6" ht="15.75">
      <c r="A22" s="38" t="s">
        <v>3</v>
      </c>
      <c r="B22" s="41">
        <f>B23+B24+B25+B26+B27+B28+B29+B30</f>
        <v>7660.9400000000005</v>
      </c>
      <c r="C22" s="41">
        <f>C23+C24+C25+C26+C27+C28+C29+C30</f>
        <v>6039.3</v>
      </c>
      <c r="D22" s="41">
        <f>D23+D24+D25+D26+D27+D28+D29+D30</f>
        <v>4552.69</v>
      </c>
      <c r="E22" s="18">
        <f>E23+E24+E25+E26+E27+E28+E29+E30</f>
        <v>-1486.6099999999997</v>
      </c>
      <c r="F22" s="15">
        <f>D22/C22*100</f>
        <v>75.38439885417183</v>
      </c>
    </row>
    <row r="23" spans="1:6" ht="12.75">
      <c r="A23" s="21" t="s">
        <v>20</v>
      </c>
      <c r="B23" s="12">
        <v>2460.9</v>
      </c>
      <c r="C23" s="11">
        <v>1912.53</v>
      </c>
      <c r="D23" s="12">
        <v>1299.91</v>
      </c>
      <c r="E23" s="8">
        <f aca="true" t="shared" si="2" ref="E23:E30">D23-C23</f>
        <v>-612.6199999999999</v>
      </c>
      <c r="F23" s="10">
        <f aca="true" t="shared" si="3" ref="F23:F30">D23/C23*100</f>
        <v>67.96808416077134</v>
      </c>
    </row>
    <row r="24" spans="1:6" ht="12.75">
      <c r="A24" s="21" t="s">
        <v>21</v>
      </c>
      <c r="B24" s="12">
        <v>74.5</v>
      </c>
      <c r="C24" s="11">
        <v>55.8</v>
      </c>
      <c r="D24" s="12">
        <v>55.8</v>
      </c>
      <c r="E24" s="8">
        <f t="shared" si="2"/>
        <v>0</v>
      </c>
      <c r="F24" s="10">
        <f t="shared" si="3"/>
        <v>100</v>
      </c>
    </row>
    <row r="25" spans="1:6" ht="25.5">
      <c r="A25" s="21" t="s">
        <v>22</v>
      </c>
      <c r="B25" s="12">
        <v>635</v>
      </c>
      <c r="C25" s="11">
        <v>488.5</v>
      </c>
      <c r="D25" s="12">
        <v>282.16</v>
      </c>
      <c r="E25" s="8">
        <f t="shared" si="2"/>
        <v>-206.33999999999997</v>
      </c>
      <c r="F25" s="10">
        <f t="shared" si="3"/>
        <v>57.76049129989765</v>
      </c>
    </row>
    <row r="26" spans="1:6" ht="12.75">
      <c r="A26" s="21" t="s">
        <v>23</v>
      </c>
      <c r="B26" s="12">
        <v>888.36</v>
      </c>
      <c r="C26" s="11">
        <v>809.21</v>
      </c>
      <c r="D26" s="12">
        <v>693.55</v>
      </c>
      <c r="E26" s="8">
        <f t="shared" si="2"/>
        <v>-115.66000000000008</v>
      </c>
      <c r="F26" s="10">
        <f t="shared" si="3"/>
        <v>85.7070476143399</v>
      </c>
    </row>
    <row r="27" spans="1:6" ht="12.75">
      <c r="A27" s="21" t="s">
        <v>24</v>
      </c>
      <c r="B27" s="12">
        <v>845.71</v>
      </c>
      <c r="C27" s="11">
        <v>727.31</v>
      </c>
      <c r="D27" s="12">
        <v>390.99</v>
      </c>
      <c r="E27" s="8">
        <f t="shared" si="2"/>
        <v>-336.31999999999994</v>
      </c>
      <c r="F27" s="10">
        <f t="shared" si="3"/>
        <v>53.75836988354348</v>
      </c>
    </row>
    <row r="28" spans="1:6" ht="12.75" customHeight="1">
      <c r="A28" s="21" t="s">
        <v>25</v>
      </c>
      <c r="B28" s="12">
        <v>2330</v>
      </c>
      <c r="C28" s="11">
        <v>1875</v>
      </c>
      <c r="D28" s="12">
        <v>1728.7</v>
      </c>
      <c r="E28" s="8">
        <f t="shared" si="2"/>
        <v>-146.29999999999995</v>
      </c>
      <c r="F28" s="10">
        <f t="shared" si="3"/>
        <v>92.19733333333333</v>
      </c>
    </row>
    <row r="29" spans="1:6" ht="12.75" customHeight="1">
      <c r="A29" s="21" t="s">
        <v>26</v>
      </c>
      <c r="B29" s="12">
        <v>362.47</v>
      </c>
      <c r="C29" s="11">
        <v>108.95</v>
      </c>
      <c r="D29" s="12">
        <v>83.83</v>
      </c>
      <c r="E29" s="8">
        <f t="shared" si="2"/>
        <v>-25.120000000000005</v>
      </c>
      <c r="F29" s="10">
        <f t="shared" si="3"/>
        <v>76.9435520881138</v>
      </c>
    </row>
    <row r="30" spans="1:6" ht="12.75" customHeight="1">
      <c r="A30" s="21" t="s">
        <v>27</v>
      </c>
      <c r="B30" s="12">
        <v>64</v>
      </c>
      <c r="C30" s="11">
        <v>62</v>
      </c>
      <c r="D30" s="12">
        <v>17.75</v>
      </c>
      <c r="E30" s="8">
        <f t="shared" si="2"/>
        <v>-44.25</v>
      </c>
      <c r="F30" s="10">
        <f t="shared" si="3"/>
        <v>28.62903225806452</v>
      </c>
    </row>
    <row r="31" spans="1:6" s="19" customFormat="1" ht="15.75">
      <c r="A31" s="22" t="s">
        <v>28</v>
      </c>
      <c r="B31" s="24">
        <f>B7-B22</f>
        <v>-199.67000000000007</v>
      </c>
      <c r="C31" s="18">
        <f>C7-C22</f>
        <v>-507.1300000000001</v>
      </c>
      <c r="D31" s="24">
        <f>D7-D22</f>
        <v>621.4700000000003</v>
      </c>
      <c r="E31" s="3"/>
      <c r="F31" s="4"/>
    </row>
    <row r="32" spans="1:6" ht="25.5">
      <c r="A32" s="22" t="s">
        <v>4</v>
      </c>
      <c r="B32" s="18">
        <f>B33+B34</f>
        <v>199.67</v>
      </c>
      <c r="C32" s="18">
        <f>C33+C34</f>
        <v>507.13</v>
      </c>
      <c r="D32" s="24">
        <f>D33+D34</f>
        <v>-621.47</v>
      </c>
      <c r="E32" s="3"/>
      <c r="F32" s="4"/>
    </row>
    <row r="33" spans="1:6" ht="12.75" customHeight="1">
      <c r="A33" s="21" t="s">
        <v>12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68</v>
      </c>
      <c r="B34" s="26">
        <v>199.67</v>
      </c>
      <c r="C34" s="11">
        <v>507.13</v>
      </c>
      <c r="D34" s="26">
        <v>-621.47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29</v>
      </c>
      <c r="B1" s="46"/>
      <c r="C1" s="46"/>
      <c r="D1" s="46"/>
      <c r="E1" s="46"/>
      <c r="F1" s="46"/>
    </row>
    <row r="2" spans="1:6" ht="15.75">
      <c r="A2" s="46" t="s">
        <v>71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40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B8+B22</f>
        <v>7093.81</v>
      </c>
      <c r="C7" s="14">
        <f>C8+C22</f>
        <v>5423.61</v>
      </c>
      <c r="D7" s="43">
        <f>D8+D22</f>
        <v>5062.01</v>
      </c>
      <c r="E7" s="16">
        <f>D7-C7</f>
        <v>-361.59999999999945</v>
      </c>
      <c r="F7" s="15">
        <f>D7/C7*100</f>
        <v>93.33285394783181</v>
      </c>
    </row>
    <row r="8" spans="1:6" ht="12.75">
      <c r="A8" s="6" t="s">
        <v>19</v>
      </c>
      <c r="B8" s="3">
        <f>SUM(B9:B21)</f>
        <v>1606.8</v>
      </c>
      <c r="C8" s="3">
        <f>SUM(C9:C21)</f>
        <v>1137.2499999999998</v>
      </c>
      <c r="D8" s="3">
        <f>SUM(D9:D21)</f>
        <v>775.6500000000002</v>
      </c>
      <c r="E8" s="3">
        <f>D8-C8</f>
        <v>-361.59999999999957</v>
      </c>
      <c r="F8" s="4">
        <f>D8/C8*100</f>
        <v>68.20400087931417</v>
      </c>
    </row>
    <row r="9" spans="1:6" ht="12.75">
      <c r="A9" s="7" t="s">
        <v>5</v>
      </c>
      <c r="B9" s="8">
        <v>376</v>
      </c>
      <c r="C9" s="8">
        <v>274</v>
      </c>
      <c r="D9" s="8">
        <v>94.33</v>
      </c>
      <c r="E9" s="8">
        <f>D9-C9</f>
        <v>-179.67000000000002</v>
      </c>
      <c r="F9" s="10">
        <f aca="true" t="shared" si="0" ref="F9:F24">D9/C9*100</f>
        <v>34.42700729927007</v>
      </c>
    </row>
    <row r="10" spans="1:6" ht="12.75">
      <c r="A10" s="7" t="s">
        <v>57</v>
      </c>
      <c r="B10" s="8">
        <v>541.5</v>
      </c>
      <c r="C10" s="10">
        <v>406.11</v>
      </c>
      <c r="D10" s="8">
        <v>486.79</v>
      </c>
      <c r="E10" s="8">
        <f aca="true" t="shared" si="1" ref="E10:E21">D10-C10</f>
        <v>80.68</v>
      </c>
      <c r="F10" s="10">
        <f t="shared" si="0"/>
        <v>119.86653862254069</v>
      </c>
    </row>
    <row r="11" spans="1:6" ht="12.75">
      <c r="A11" s="7" t="s">
        <v>6</v>
      </c>
      <c r="B11" s="8">
        <v>0</v>
      </c>
      <c r="C11" s="8">
        <f>B11</f>
        <v>0</v>
      </c>
      <c r="D11" s="10">
        <v>0.7</v>
      </c>
      <c r="E11" s="8">
        <f t="shared" si="1"/>
        <v>0.7</v>
      </c>
      <c r="F11" s="10">
        <v>0</v>
      </c>
    </row>
    <row r="12" spans="1:6" ht="12.75">
      <c r="A12" s="7" t="s">
        <v>13</v>
      </c>
      <c r="B12" s="8">
        <v>140</v>
      </c>
      <c r="C12" s="8">
        <v>90</v>
      </c>
      <c r="D12" s="8">
        <v>14.57</v>
      </c>
      <c r="E12" s="8">
        <f t="shared" si="1"/>
        <v>-75.43</v>
      </c>
      <c r="F12" s="10">
        <f t="shared" si="0"/>
        <v>16.18888888888889</v>
      </c>
    </row>
    <row r="13" spans="1:6" ht="12.75">
      <c r="A13" s="7" t="s">
        <v>46</v>
      </c>
      <c r="B13" s="8">
        <v>71.7</v>
      </c>
      <c r="C13" s="8">
        <v>59.95</v>
      </c>
      <c r="D13" s="8">
        <v>72.96</v>
      </c>
      <c r="E13" s="8">
        <f t="shared" si="1"/>
        <v>13.009999999999991</v>
      </c>
      <c r="F13" s="10">
        <f t="shared" si="0"/>
        <v>121.70141784820683</v>
      </c>
    </row>
    <row r="14" spans="1:6" ht="12.75">
      <c r="A14" s="7" t="s">
        <v>47</v>
      </c>
      <c r="B14" s="8">
        <v>174</v>
      </c>
      <c r="C14" s="8">
        <v>107</v>
      </c>
      <c r="D14" s="8">
        <v>28.37</v>
      </c>
      <c r="E14" s="8">
        <f t="shared" si="1"/>
        <v>-78.63</v>
      </c>
      <c r="F14" s="10">
        <f t="shared" si="0"/>
        <v>26.514018691588788</v>
      </c>
    </row>
    <row r="15" spans="1:6" ht="12.75">
      <c r="A15" s="7" t="s">
        <v>14</v>
      </c>
      <c r="B15" s="8">
        <v>252</v>
      </c>
      <c r="C15" s="8">
        <v>153</v>
      </c>
      <c r="D15" s="8">
        <v>22.22</v>
      </c>
      <c r="E15" s="8">
        <f t="shared" si="1"/>
        <v>-130.78</v>
      </c>
      <c r="F15" s="10">
        <f t="shared" si="0"/>
        <v>14.522875816993464</v>
      </c>
    </row>
    <row r="16" spans="1:6" ht="12.75">
      <c r="A16" s="7" t="s">
        <v>34</v>
      </c>
      <c r="B16" s="8">
        <v>8</v>
      </c>
      <c r="C16" s="8">
        <v>6</v>
      </c>
      <c r="D16" s="8">
        <v>3.09</v>
      </c>
      <c r="E16" s="8">
        <f t="shared" si="1"/>
        <v>-2.91</v>
      </c>
      <c r="F16" s="10">
        <f t="shared" si="0"/>
        <v>51.5</v>
      </c>
    </row>
    <row r="17" spans="1:6" ht="12.75">
      <c r="A17" s="9" t="s">
        <v>8</v>
      </c>
      <c r="B17" s="8">
        <v>11.9</v>
      </c>
      <c r="C17" s="8">
        <v>9.49</v>
      </c>
      <c r="D17" s="10">
        <v>17.9</v>
      </c>
      <c r="E17" s="8">
        <f t="shared" si="1"/>
        <v>8.409999999999998</v>
      </c>
      <c r="F17" s="10">
        <f t="shared" si="0"/>
        <v>188.61959957850368</v>
      </c>
    </row>
    <row r="18" spans="1:6" ht="12.75">
      <c r="A18" s="7" t="s">
        <v>9</v>
      </c>
      <c r="B18" s="8">
        <v>9.6</v>
      </c>
      <c r="C18" s="8">
        <v>9.6</v>
      </c>
      <c r="D18" s="8">
        <v>12.63</v>
      </c>
      <c r="E18" s="8">
        <f t="shared" si="1"/>
        <v>3.030000000000001</v>
      </c>
      <c r="F18" s="10">
        <f t="shared" si="0"/>
        <v>131.5625</v>
      </c>
    </row>
    <row r="19" spans="1:6" ht="12.75">
      <c r="A19" s="7" t="s">
        <v>11</v>
      </c>
      <c r="B19" s="8">
        <v>22.1</v>
      </c>
      <c r="C19" s="8">
        <v>22.1</v>
      </c>
      <c r="D19" s="8">
        <v>22.09</v>
      </c>
      <c r="E19" s="8">
        <f t="shared" si="1"/>
        <v>-0.010000000000001563</v>
      </c>
      <c r="F19" s="10">
        <f t="shared" si="0"/>
        <v>99.95475113122171</v>
      </c>
    </row>
    <row r="20" spans="1:6" ht="12.75">
      <c r="A20" s="7" t="s">
        <v>58</v>
      </c>
      <c r="B20" s="8">
        <v>0</v>
      </c>
      <c r="C20" s="8">
        <f>B20</f>
        <v>0</v>
      </c>
      <c r="D20" s="8">
        <v>0</v>
      </c>
      <c r="E20" s="8">
        <f t="shared" si="1"/>
        <v>0</v>
      </c>
      <c r="F20" s="10">
        <v>0</v>
      </c>
    </row>
    <row r="21" spans="1:6" ht="12.75">
      <c r="A21" s="7" t="s">
        <v>17</v>
      </c>
      <c r="B21" s="8">
        <v>0</v>
      </c>
      <c r="C21" s="8">
        <f>B21</f>
        <v>0</v>
      </c>
      <c r="D21" s="8">
        <v>0</v>
      </c>
      <c r="E21" s="8">
        <f t="shared" si="1"/>
        <v>0</v>
      </c>
      <c r="F21" s="10">
        <v>0</v>
      </c>
    </row>
    <row r="22" spans="1:6" ht="12.75">
      <c r="A22" s="6" t="s">
        <v>18</v>
      </c>
      <c r="B22" s="3">
        <v>5487.01</v>
      </c>
      <c r="C22" s="3">
        <v>4286.36</v>
      </c>
      <c r="D22" s="3">
        <v>4286.36</v>
      </c>
      <c r="E22" s="3">
        <f>D22-C22</f>
        <v>0</v>
      </c>
      <c r="F22" s="4">
        <f t="shared" si="0"/>
        <v>100</v>
      </c>
    </row>
    <row r="23" spans="1:6" s="40" customFormat="1" ht="12.75">
      <c r="A23" s="7" t="s">
        <v>62</v>
      </c>
      <c r="B23" s="8">
        <v>3502.1</v>
      </c>
      <c r="C23" s="8">
        <v>2560.3</v>
      </c>
      <c r="D23" s="8">
        <v>2560.3</v>
      </c>
      <c r="E23" s="8">
        <f>D23-C23</f>
        <v>0</v>
      </c>
      <c r="F23" s="10">
        <f t="shared" si="0"/>
        <v>100</v>
      </c>
    </row>
    <row r="24" spans="1:6" ht="25.5">
      <c r="A24" s="7" t="s">
        <v>63</v>
      </c>
      <c r="B24" s="8">
        <v>832</v>
      </c>
      <c r="C24" s="8">
        <v>607.4</v>
      </c>
      <c r="D24" s="8">
        <v>607.4</v>
      </c>
      <c r="E24" s="8">
        <f>D24-C24</f>
        <v>0</v>
      </c>
      <c r="F24" s="10">
        <f t="shared" si="0"/>
        <v>100</v>
      </c>
    </row>
    <row r="25" spans="1:9" ht="15.75">
      <c r="A25" s="13" t="s">
        <v>3</v>
      </c>
      <c r="B25" s="36">
        <f>B26+B27+B28+B29+B30+B31+B32+B33</f>
        <v>7988.639999999999</v>
      </c>
      <c r="C25" s="36">
        <f>C26+C27+C28+C29+C30+C31+C32+C33</f>
        <v>6318.44</v>
      </c>
      <c r="D25" s="36">
        <f>D26+D27+D28+D29+D30+D31+D32+D33</f>
        <v>5224.99</v>
      </c>
      <c r="E25" s="14">
        <f>E26+E27+E28+E29+E30+E31+E32+E33</f>
        <v>-1093.4499999999998</v>
      </c>
      <c r="F25" s="15">
        <f>D25/C25*100</f>
        <v>82.6943042902995</v>
      </c>
      <c r="G25" s="31"/>
      <c r="H25" s="31"/>
      <c r="I25" s="31"/>
    </row>
    <row r="26" spans="1:9" ht="12.75">
      <c r="A26" s="21" t="s">
        <v>20</v>
      </c>
      <c r="B26" s="12">
        <v>1985.1</v>
      </c>
      <c r="C26" s="12">
        <v>1418.03</v>
      </c>
      <c r="D26" s="12">
        <v>1362.77</v>
      </c>
      <c r="E26" s="20">
        <f aca="true" t="shared" si="2" ref="E26:E33">D26-C26</f>
        <v>-55.25999999999999</v>
      </c>
      <c r="F26" s="10">
        <f aca="true" t="shared" si="3" ref="F26:F32">D26/C26*100</f>
        <v>96.10304436436465</v>
      </c>
      <c r="G26" s="27"/>
      <c r="H26" s="34"/>
      <c r="I26" s="34"/>
    </row>
    <row r="27" spans="1:9" ht="12.75">
      <c r="A27" s="21" t="s">
        <v>21</v>
      </c>
      <c r="B27" s="12">
        <v>74.5</v>
      </c>
      <c r="C27" s="12">
        <v>55.8</v>
      </c>
      <c r="D27" s="12">
        <v>55.8</v>
      </c>
      <c r="E27" s="20">
        <f t="shared" si="2"/>
        <v>0</v>
      </c>
      <c r="F27" s="10">
        <f t="shared" si="3"/>
        <v>100</v>
      </c>
      <c r="G27" s="27"/>
      <c r="H27" s="34"/>
      <c r="I27" s="34"/>
    </row>
    <row r="28" spans="1:9" ht="25.5">
      <c r="A28" s="21" t="s">
        <v>22</v>
      </c>
      <c r="B28" s="12">
        <v>407.6</v>
      </c>
      <c r="C28" s="12">
        <v>351.07</v>
      </c>
      <c r="D28" s="12">
        <v>234.35</v>
      </c>
      <c r="E28" s="20">
        <f t="shared" si="2"/>
        <v>-116.72</v>
      </c>
      <c r="F28" s="10">
        <f t="shared" si="3"/>
        <v>66.75306918848094</v>
      </c>
      <c r="G28" s="27"/>
      <c r="H28" s="34"/>
      <c r="I28" s="34"/>
    </row>
    <row r="29" spans="1:9" ht="12.75">
      <c r="A29" s="21" t="s">
        <v>23</v>
      </c>
      <c r="B29" s="30">
        <v>921.7</v>
      </c>
      <c r="C29" s="12">
        <v>522.6</v>
      </c>
      <c r="D29" s="30">
        <v>385.37</v>
      </c>
      <c r="E29" s="20">
        <f t="shared" si="2"/>
        <v>-137.23000000000002</v>
      </c>
      <c r="F29" s="10">
        <f t="shared" si="3"/>
        <v>73.74091083046306</v>
      </c>
      <c r="G29" s="31"/>
      <c r="H29" s="34"/>
      <c r="I29" s="34"/>
    </row>
    <row r="30" spans="1:9" ht="12.75">
      <c r="A30" s="21" t="s">
        <v>24</v>
      </c>
      <c r="B30" s="30">
        <v>2350.83</v>
      </c>
      <c r="C30" s="12">
        <v>2280.2</v>
      </c>
      <c r="D30" s="30">
        <v>1506.5</v>
      </c>
      <c r="E30" s="20">
        <f t="shared" si="2"/>
        <v>-773.6999999999998</v>
      </c>
      <c r="F30" s="10">
        <f t="shared" si="3"/>
        <v>66.06876589772827</v>
      </c>
      <c r="G30" s="27"/>
      <c r="H30" s="29"/>
      <c r="I30" s="29"/>
    </row>
    <row r="31" spans="1:9" ht="12.75" customHeight="1">
      <c r="A31" s="21" t="s">
        <v>25</v>
      </c>
      <c r="B31" s="30">
        <v>2195.8</v>
      </c>
      <c r="C31" s="12">
        <v>1653.1</v>
      </c>
      <c r="D31" s="30">
        <v>1653.1</v>
      </c>
      <c r="E31" s="20">
        <f t="shared" si="2"/>
        <v>0</v>
      </c>
      <c r="F31" s="10">
        <f t="shared" si="3"/>
        <v>100</v>
      </c>
      <c r="G31" s="27"/>
      <c r="H31" s="34"/>
      <c r="I31" s="34"/>
    </row>
    <row r="32" spans="1:9" ht="12.75" customHeight="1">
      <c r="A32" s="21" t="s">
        <v>26</v>
      </c>
      <c r="B32" s="30">
        <v>53.11</v>
      </c>
      <c r="C32" s="12">
        <v>37.64</v>
      </c>
      <c r="D32" s="30">
        <v>27.1</v>
      </c>
      <c r="E32" s="20">
        <f t="shared" si="2"/>
        <v>-10.54</v>
      </c>
      <c r="F32" s="10">
        <f t="shared" si="3"/>
        <v>71.99787460148778</v>
      </c>
      <c r="G32" s="27"/>
      <c r="H32" s="34"/>
      <c r="I32" s="34"/>
    </row>
    <row r="33" spans="1:9" ht="12.75" customHeight="1">
      <c r="A33" s="21" t="s">
        <v>27</v>
      </c>
      <c r="B33" s="30">
        <v>0</v>
      </c>
      <c r="C33" s="12">
        <v>0</v>
      </c>
      <c r="D33" s="30">
        <v>0</v>
      </c>
      <c r="E33" s="20">
        <f t="shared" si="2"/>
        <v>0</v>
      </c>
      <c r="F33" s="10"/>
      <c r="G33" s="27"/>
      <c r="H33" s="31"/>
      <c r="I33" s="31"/>
    </row>
    <row r="34" spans="1:9" s="19" customFormat="1" ht="15.75">
      <c r="A34" s="17" t="s">
        <v>28</v>
      </c>
      <c r="B34" s="24">
        <f>B7-B25</f>
        <v>-894.829999999999</v>
      </c>
      <c r="C34" s="24">
        <f>C7-C25</f>
        <v>-894.8299999999999</v>
      </c>
      <c r="D34" s="24">
        <f>D7-D25</f>
        <v>-162.97999999999956</v>
      </c>
      <c r="E34" s="16"/>
      <c r="F34" s="15"/>
      <c r="G34" s="32"/>
      <c r="H34" s="33"/>
      <c r="I34" s="32"/>
    </row>
    <row r="35" spans="1:6" ht="25.5">
      <c r="A35" s="22" t="s">
        <v>4</v>
      </c>
      <c r="B35" s="25">
        <f>B36+B37</f>
        <v>894.83</v>
      </c>
      <c r="C35" s="25">
        <f>C36+C37</f>
        <v>894.83</v>
      </c>
      <c r="D35" s="25">
        <f>D36+D37</f>
        <v>162.98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68</v>
      </c>
      <c r="B37" s="26">
        <v>894.83</v>
      </c>
      <c r="C37" s="26">
        <v>894.83</v>
      </c>
      <c r="D37" s="26">
        <v>162.98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.75">
      <c r="A1" s="46" t="s">
        <v>30</v>
      </c>
      <c r="B1" s="46"/>
      <c r="C1" s="46"/>
      <c r="D1" s="46"/>
      <c r="E1" s="46"/>
      <c r="F1" s="46"/>
    </row>
    <row r="2" spans="1:6" ht="15.75">
      <c r="A2" s="46" t="s">
        <v>69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41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B8+B22</f>
        <v>13642.91</v>
      </c>
      <c r="C7" s="14">
        <f>C8+C22</f>
        <v>10717.1</v>
      </c>
      <c r="D7" s="14">
        <f>D8+D22</f>
        <v>9733.619999999999</v>
      </c>
      <c r="E7" s="16">
        <f>D7-C7</f>
        <v>-983.4800000000014</v>
      </c>
      <c r="F7" s="15">
        <f>D7/C7*100</f>
        <v>90.8232637560534</v>
      </c>
    </row>
    <row r="8" spans="1:6" ht="12.75">
      <c r="A8" s="6" t="s">
        <v>19</v>
      </c>
      <c r="B8" s="3">
        <f>SUM(B9:B21)</f>
        <v>5072.049999999999</v>
      </c>
      <c r="C8" s="3">
        <f>SUM(C9:C21)</f>
        <v>4006.93</v>
      </c>
      <c r="D8" s="3">
        <f>SUM(D9:D21)</f>
        <v>3024.2999999999997</v>
      </c>
      <c r="E8" s="3">
        <f>D8-C8</f>
        <v>-982.6300000000001</v>
      </c>
      <c r="F8" s="4">
        <f>D8/C8*100</f>
        <v>75.47673655392033</v>
      </c>
    </row>
    <row r="9" spans="1:6" ht="12.75">
      <c r="A9" s="7" t="s">
        <v>5</v>
      </c>
      <c r="B9" s="8">
        <v>161.4</v>
      </c>
      <c r="C9" s="8">
        <v>121.05</v>
      </c>
      <c r="D9" s="8">
        <v>181.8</v>
      </c>
      <c r="E9" s="8">
        <f aca="true" t="shared" si="0" ref="E9:E24">D9-C9</f>
        <v>60.750000000000014</v>
      </c>
      <c r="F9" s="10">
        <f aca="true" t="shared" si="1" ref="F9:F24">D9/C9*100</f>
        <v>150.18587360594796</v>
      </c>
    </row>
    <row r="10" spans="1:6" ht="12.75">
      <c r="A10" s="7" t="s">
        <v>57</v>
      </c>
      <c r="B10" s="8">
        <v>2327.95</v>
      </c>
      <c r="C10" s="8">
        <v>1745.96</v>
      </c>
      <c r="D10" s="8">
        <v>2084.72</v>
      </c>
      <c r="E10" s="8">
        <f t="shared" si="0"/>
        <v>338.75999999999976</v>
      </c>
      <c r="F10" s="10">
        <f t="shared" si="1"/>
        <v>119.40250635753395</v>
      </c>
    </row>
    <row r="11" spans="1:6" ht="12.75">
      <c r="A11" s="7" t="s">
        <v>6</v>
      </c>
      <c r="B11" s="8">
        <v>26.6</v>
      </c>
      <c r="C11" s="8">
        <v>26.6</v>
      </c>
      <c r="D11" s="8">
        <v>-7.09</v>
      </c>
      <c r="E11" s="8">
        <f t="shared" si="0"/>
        <v>-33.69</v>
      </c>
      <c r="F11" s="10">
        <f t="shared" si="1"/>
        <v>-26.654135338345863</v>
      </c>
    </row>
    <row r="12" spans="1:6" ht="12.75">
      <c r="A12" s="7" t="s">
        <v>13</v>
      </c>
      <c r="B12" s="8">
        <v>170</v>
      </c>
      <c r="C12" s="8">
        <v>85</v>
      </c>
      <c r="D12" s="8">
        <v>42.5</v>
      </c>
      <c r="E12" s="8">
        <f t="shared" si="0"/>
        <v>-42.5</v>
      </c>
      <c r="F12" s="10">
        <f t="shared" si="1"/>
        <v>50</v>
      </c>
    </row>
    <row r="13" spans="1:6" ht="12.75">
      <c r="A13" s="7" t="s">
        <v>46</v>
      </c>
      <c r="B13" s="8">
        <v>4.5</v>
      </c>
      <c r="C13" s="8">
        <v>3.38</v>
      </c>
      <c r="D13" s="8">
        <v>2.89</v>
      </c>
      <c r="E13" s="8">
        <f t="shared" si="0"/>
        <v>-0.48999999999999977</v>
      </c>
      <c r="F13" s="10">
        <f t="shared" si="1"/>
        <v>85.50295857988166</v>
      </c>
    </row>
    <row r="14" spans="1:6" ht="12.75">
      <c r="A14" s="7" t="s">
        <v>47</v>
      </c>
      <c r="B14" s="8">
        <v>412</v>
      </c>
      <c r="C14" s="8">
        <v>206</v>
      </c>
      <c r="D14" s="8">
        <v>92.2</v>
      </c>
      <c r="E14" s="8">
        <f t="shared" si="0"/>
        <v>-113.8</v>
      </c>
      <c r="F14" s="10">
        <f t="shared" si="1"/>
        <v>44.75728155339806</v>
      </c>
    </row>
    <row r="15" spans="1:6" ht="12.75">
      <c r="A15" s="7" t="s">
        <v>14</v>
      </c>
      <c r="B15" s="8">
        <v>320</v>
      </c>
      <c r="C15" s="8">
        <v>170.5</v>
      </c>
      <c r="D15" s="8">
        <v>34.98</v>
      </c>
      <c r="E15" s="8">
        <f t="shared" si="0"/>
        <v>-135.52</v>
      </c>
      <c r="F15" s="10">
        <f t="shared" si="1"/>
        <v>20.516129032258064</v>
      </c>
    </row>
    <row r="16" spans="1:6" ht="12.75">
      <c r="A16" s="7" t="s">
        <v>34</v>
      </c>
      <c r="B16" s="8">
        <v>4.6</v>
      </c>
      <c r="C16" s="8">
        <v>3.44</v>
      </c>
      <c r="D16" s="42">
        <v>1.9</v>
      </c>
      <c r="E16" s="8">
        <f t="shared" si="0"/>
        <v>-1.54</v>
      </c>
      <c r="F16" s="10">
        <f t="shared" si="1"/>
        <v>55.23255813953488</v>
      </c>
    </row>
    <row r="17" spans="1:6" ht="12.75">
      <c r="A17" s="7" t="s">
        <v>9</v>
      </c>
      <c r="B17" s="8">
        <v>0</v>
      </c>
      <c r="C17" s="8">
        <v>0</v>
      </c>
      <c r="D17" s="42">
        <v>2.4</v>
      </c>
      <c r="E17" s="8">
        <f t="shared" si="0"/>
        <v>2.4</v>
      </c>
      <c r="F17" s="10">
        <v>0</v>
      </c>
    </row>
    <row r="18" spans="1:6" ht="12.75">
      <c r="A18" s="9" t="s">
        <v>8</v>
      </c>
      <c r="B18" s="8">
        <v>0</v>
      </c>
      <c r="C18" s="8">
        <f>B18</f>
        <v>0</v>
      </c>
      <c r="D18" s="8">
        <v>0</v>
      </c>
      <c r="E18" s="8">
        <f t="shared" si="0"/>
        <v>0</v>
      </c>
      <c r="F18" s="10">
        <v>0</v>
      </c>
    </row>
    <row r="19" spans="1:6" ht="12.75">
      <c r="A19" s="7" t="s">
        <v>10</v>
      </c>
      <c r="B19" s="8">
        <v>1057</v>
      </c>
      <c r="C19" s="8">
        <v>1057</v>
      </c>
      <c r="D19" s="8">
        <v>0</v>
      </c>
      <c r="E19" s="8">
        <f t="shared" si="0"/>
        <v>-1057</v>
      </c>
      <c r="F19" s="10">
        <f t="shared" si="1"/>
        <v>0</v>
      </c>
    </row>
    <row r="20" spans="1:6" ht="12.75">
      <c r="A20" s="7" t="s">
        <v>11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>
        <v>0</v>
      </c>
    </row>
    <row r="21" spans="1:6" ht="12.75">
      <c r="A21" s="7" t="s">
        <v>17</v>
      </c>
      <c r="B21" s="8">
        <v>588</v>
      </c>
      <c r="C21" s="8">
        <v>588</v>
      </c>
      <c r="D21" s="8">
        <v>588</v>
      </c>
      <c r="E21" s="8">
        <f>D21-C21</f>
        <v>0</v>
      </c>
      <c r="F21" s="10">
        <f t="shared" si="1"/>
        <v>100</v>
      </c>
    </row>
    <row r="22" spans="1:6" ht="12.75">
      <c r="A22" s="6" t="s">
        <v>18</v>
      </c>
      <c r="B22" s="3">
        <v>8570.86</v>
      </c>
      <c r="C22" s="3">
        <v>6710.17</v>
      </c>
      <c r="D22" s="3">
        <v>6709.32</v>
      </c>
      <c r="E22" s="3">
        <f t="shared" si="0"/>
        <v>-0.8500000000003638</v>
      </c>
      <c r="F22" s="4">
        <f t="shared" si="1"/>
        <v>99.98733266072244</v>
      </c>
    </row>
    <row r="23" spans="1:6" s="40" customFormat="1" ht="12.75">
      <c r="A23" s="7" t="s">
        <v>62</v>
      </c>
      <c r="B23" s="8">
        <v>5446</v>
      </c>
      <c r="C23" s="8">
        <v>3980.6</v>
      </c>
      <c r="D23" s="8">
        <v>3980.6</v>
      </c>
      <c r="E23" s="8">
        <f t="shared" si="0"/>
        <v>0</v>
      </c>
      <c r="F23" s="10">
        <f t="shared" si="1"/>
        <v>100</v>
      </c>
    </row>
    <row r="24" spans="1:6" ht="25.5">
      <c r="A24" s="7" t="s">
        <v>63</v>
      </c>
      <c r="B24" s="8">
        <v>1314.3</v>
      </c>
      <c r="C24" s="8">
        <v>959.4</v>
      </c>
      <c r="D24" s="8">
        <v>959.4</v>
      </c>
      <c r="E24" s="8">
        <f t="shared" si="0"/>
        <v>0</v>
      </c>
      <c r="F24" s="10">
        <f t="shared" si="1"/>
        <v>100</v>
      </c>
    </row>
    <row r="25" spans="1:6" ht="15.75">
      <c r="A25" s="13" t="s">
        <v>3</v>
      </c>
      <c r="B25" s="36">
        <f>B26+B27+B28+B29+B30+B31+B32+B33</f>
        <v>14828.91</v>
      </c>
      <c r="C25" s="36">
        <f>C26+C27+C28+C29+C30+C31+C32+C33</f>
        <v>11896.94</v>
      </c>
      <c r="D25" s="36">
        <f>D26+D27+D28+D29+D30+D31+D32+D33</f>
        <v>9109.130000000001</v>
      </c>
      <c r="E25" s="14">
        <f>E26+E27+E28+E29+E30+E31+E32+E33</f>
        <v>-2787.81</v>
      </c>
      <c r="F25" s="15">
        <f>D25/C25*100</f>
        <v>76.56699958140497</v>
      </c>
    </row>
    <row r="26" spans="1:6" ht="12.75">
      <c r="A26" s="21" t="s">
        <v>20</v>
      </c>
      <c r="B26" s="12">
        <v>2705.5</v>
      </c>
      <c r="C26" s="12">
        <v>2052.18</v>
      </c>
      <c r="D26" s="12">
        <v>1921.97</v>
      </c>
      <c r="E26" s="20">
        <f aca="true" t="shared" si="2" ref="E26:E33">D26-C26</f>
        <v>-130.2099999999998</v>
      </c>
      <c r="F26" s="10">
        <f aca="true" t="shared" si="3" ref="F26:F32">D26/C26*100</f>
        <v>93.65504000623727</v>
      </c>
    </row>
    <row r="27" spans="1:6" ht="12.75">
      <c r="A27" s="21" t="s">
        <v>21</v>
      </c>
      <c r="B27" s="12">
        <v>74.5</v>
      </c>
      <c r="C27" s="12">
        <v>55.8</v>
      </c>
      <c r="D27" s="12">
        <v>36.42</v>
      </c>
      <c r="E27" s="20">
        <f t="shared" si="2"/>
        <v>-19.379999999999995</v>
      </c>
      <c r="F27" s="10">
        <f t="shared" si="3"/>
        <v>65.26881720430107</v>
      </c>
    </row>
    <row r="28" spans="1:6" ht="25.5">
      <c r="A28" s="21" t="s">
        <v>22</v>
      </c>
      <c r="B28" s="12">
        <v>354.5</v>
      </c>
      <c r="C28" s="12">
        <v>277.35</v>
      </c>
      <c r="D28" s="12">
        <v>205.82</v>
      </c>
      <c r="E28" s="20">
        <f t="shared" si="2"/>
        <v>-71.53000000000003</v>
      </c>
      <c r="F28" s="10">
        <f t="shared" si="3"/>
        <v>74.20948260320893</v>
      </c>
    </row>
    <row r="29" spans="1:6" ht="12.75">
      <c r="A29" s="21" t="s">
        <v>23</v>
      </c>
      <c r="B29" s="12">
        <v>3499.25</v>
      </c>
      <c r="C29" s="12">
        <v>2580.38</v>
      </c>
      <c r="D29" s="12">
        <v>926.01</v>
      </c>
      <c r="E29" s="20">
        <f t="shared" si="2"/>
        <v>-1654.3700000000001</v>
      </c>
      <c r="F29" s="10">
        <f t="shared" si="3"/>
        <v>35.88657484556538</v>
      </c>
    </row>
    <row r="30" spans="1:6" ht="12.75">
      <c r="A30" s="21" t="s">
        <v>24</v>
      </c>
      <c r="B30" s="12">
        <v>2032.8</v>
      </c>
      <c r="C30" s="12">
        <v>1775.3</v>
      </c>
      <c r="D30" s="12">
        <v>1558.04</v>
      </c>
      <c r="E30" s="20">
        <f t="shared" si="2"/>
        <v>-217.26</v>
      </c>
      <c r="F30" s="10">
        <f t="shared" si="3"/>
        <v>87.76206838280855</v>
      </c>
    </row>
    <row r="31" spans="1:6" ht="12.75" customHeight="1">
      <c r="A31" s="21" t="s">
        <v>25</v>
      </c>
      <c r="B31" s="12">
        <v>3863.9</v>
      </c>
      <c r="C31" s="12">
        <v>2933</v>
      </c>
      <c r="D31" s="12">
        <v>2833</v>
      </c>
      <c r="E31" s="20">
        <f t="shared" si="2"/>
        <v>-100</v>
      </c>
      <c r="F31" s="10">
        <f t="shared" si="3"/>
        <v>96.59052165018753</v>
      </c>
    </row>
    <row r="32" spans="1:6" ht="12.75" customHeight="1">
      <c r="A32" s="21" t="s">
        <v>26</v>
      </c>
      <c r="B32" s="12">
        <v>2298.46</v>
      </c>
      <c r="C32" s="12">
        <v>2222.93</v>
      </c>
      <c r="D32" s="12">
        <v>1627.87</v>
      </c>
      <c r="E32" s="20">
        <f t="shared" si="2"/>
        <v>-595.06</v>
      </c>
      <c r="F32" s="10">
        <f t="shared" si="3"/>
        <v>73.23082598192475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28</v>
      </c>
      <c r="B34" s="24">
        <f>B7-B25</f>
        <v>-1186</v>
      </c>
      <c r="C34" s="24">
        <f>C7-C25</f>
        <v>-1179.8400000000001</v>
      </c>
      <c r="D34" s="24">
        <f>D7-D25</f>
        <v>624.489999999998</v>
      </c>
      <c r="E34" s="16"/>
      <c r="F34" s="15"/>
    </row>
    <row r="35" spans="1:6" ht="25.5">
      <c r="A35" s="22" t="s">
        <v>4</v>
      </c>
      <c r="B35" s="25">
        <f>B36+B37</f>
        <v>1186</v>
      </c>
      <c r="C35" s="25">
        <f>C36+C37</f>
        <v>1179.84</v>
      </c>
      <c r="D35" s="25">
        <f>D36+D37</f>
        <v>-624.49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68</v>
      </c>
      <c r="B37" s="26">
        <v>1186</v>
      </c>
      <c r="C37" s="26">
        <v>1179.84</v>
      </c>
      <c r="D37" s="26">
        <v>-624.49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F11" sqref="F11:F12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31</v>
      </c>
      <c r="B1" s="46"/>
      <c r="C1" s="46"/>
      <c r="D1" s="46"/>
      <c r="E1" s="46"/>
      <c r="F1" s="46"/>
    </row>
    <row r="2" spans="1:6" ht="15.75">
      <c r="A2" s="46" t="s">
        <v>73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42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B8+B22</f>
        <v>8386.68</v>
      </c>
      <c r="C7" s="14">
        <f>C8+C22</f>
        <v>6371.1</v>
      </c>
      <c r="D7" s="14">
        <f>D8+D22</f>
        <v>6344.01</v>
      </c>
      <c r="E7" s="16">
        <f>D7-C7</f>
        <v>-27.090000000000146</v>
      </c>
      <c r="F7" s="15">
        <f>D7/C7*100</f>
        <v>99.57479870038141</v>
      </c>
    </row>
    <row r="8" spans="1:6" ht="12.75">
      <c r="A8" s="6" t="s">
        <v>19</v>
      </c>
      <c r="B8" s="3">
        <f>SUM(B9:B21)</f>
        <v>1637.7</v>
      </c>
      <c r="C8" s="3">
        <f>SUM(C9:C21)</f>
        <v>1173.8</v>
      </c>
      <c r="D8" s="3">
        <f>SUM(D9:D21)</f>
        <v>1216.7099999999998</v>
      </c>
      <c r="E8" s="3">
        <f>D8-C8</f>
        <v>42.909999999999854</v>
      </c>
      <c r="F8" s="4">
        <f>D8/C8*100</f>
        <v>103.65564832169024</v>
      </c>
    </row>
    <row r="9" spans="1:6" ht="12.75">
      <c r="A9" s="7" t="s">
        <v>5</v>
      </c>
      <c r="B9" s="8">
        <v>307.5</v>
      </c>
      <c r="C9" s="8">
        <v>197.7</v>
      </c>
      <c r="D9" s="8">
        <v>184.51</v>
      </c>
      <c r="E9" s="8">
        <f aca="true" t="shared" si="0" ref="E9:E24">D9-C9</f>
        <v>-13.189999999999998</v>
      </c>
      <c r="F9" s="10">
        <f aca="true" t="shared" si="1" ref="F9:F24">D9/C9*100</f>
        <v>93.32827516439049</v>
      </c>
    </row>
    <row r="10" spans="1:6" ht="12.75">
      <c r="A10" s="7" t="s">
        <v>57</v>
      </c>
      <c r="B10" s="8">
        <v>709.4</v>
      </c>
      <c r="C10" s="8">
        <v>583.4</v>
      </c>
      <c r="D10" s="8">
        <v>830.71</v>
      </c>
      <c r="E10" s="8">
        <f t="shared" si="0"/>
        <v>247.31000000000006</v>
      </c>
      <c r="F10" s="10">
        <f t="shared" si="1"/>
        <v>142.39115529653753</v>
      </c>
    </row>
    <row r="11" spans="1:6" ht="12.75">
      <c r="A11" s="7" t="s">
        <v>6</v>
      </c>
      <c r="B11" s="8">
        <v>10.5</v>
      </c>
      <c r="C11" s="8">
        <v>10.5</v>
      </c>
      <c r="D11" s="8">
        <v>18.87</v>
      </c>
      <c r="E11" s="8">
        <f t="shared" si="0"/>
        <v>8.370000000000001</v>
      </c>
      <c r="F11" s="10">
        <f t="shared" si="1"/>
        <v>179.71428571428572</v>
      </c>
    </row>
    <row r="12" spans="1:6" ht="12.75">
      <c r="A12" s="7" t="s">
        <v>13</v>
      </c>
      <c r="B12" s="8">
        <v>80</v>
      </c>
      <c r="C12" s="8">
        <v>50</v>
      </c>
      <c r="D12" s="8">
        <v>9.53</v>
      </c>
      <c r="E12" s="8">
        <f t="shared" si="0"/>
        <v>-40.47</v>
      </c>
      <c r="F12" s="10">
        <f t="shared" si="1"/>
        <v>19.06</v>
      </c>
    </row>
    <row r="13" spans="1:6" ht="12.75">
      <c r="A13" s="7" t="s">
        <v>46</v>
      </c>
      <c r="B13" s="8">
        <v>16</v>
      </c>
      <c r="C13" s="8">
        <v>14.5</v>
      </c>
      <c r="D13" s="8">
        <v>14.67</v>
      </c>
      <c r="E13" s="8">
        <f t="shared" si="0"/>
        <v>0.16999999999999993</v>
      </c>
      <c r="F13" s="10">
        <f t="shared" si="1"/>
        <v>101.17241379310344</v>
      </c>
    </row>
    <row r="14" spans="1:6" ht="12.75">
      <c r="A14" s="7" t="s">
        <v>47</v>
      </c>
      <c r="B14" s="8">
        <v>294</v>
      </c>
      <c r="C14" s="8">
        <v>180</v>
      </c>
      <c r="D14" s="8">
        <v>50.5</v>
      </c>
      <c r="E14" s="8">
        <f t="shared" si="0"/>
        <v>-129.5</v>
      </c>
      <c r="F14" s="10">
        <f t="shared" si="1"/>
        <v>28.055555555555557</v>
      </c>
    </row>
    <row r="15" spans="1:6" ht="12.75">
      <c r="A15" s="7" t="s">
        <v>14</v>
      </c>
      <c r="B15" s="8">
        <v>204</v>
      </c>
      <c r="C15" s="8">
        <v>130</v>
      </c>
      <c r="D15" s="8">
        <v>46.68</v>
      </c>
      <c r="E15" s="8">
        <f t="shared" si="0"/>
        <v>-83.32</v>
      </c>
      <c r="F15" s="10">
        <f t="shared" si="1"/>
        <v>35.90769230769231</v>
      </c>
    </row>
    <row r="16" spans="1:6" ht="12.75">
      <c r="A16" s="7" t="s">
        <v>34</v>
      </c>
      <c r="B16" s="8">
        <v>2</v>
      </c>
      <c r="C16" s="8">
        <v>1.4</v>
      </c>
      <c r="D16" s="8">
        <v>6.6</v>
      </c>
      <c r="E16" s="8">
        <f t="shared" si="0"/>
        <v>5.199999999999999</v>
      </c>
      <c r="F16" s="10">
        <f t="shared" si="1"/>
        <v>471.42857142857144</v>
      </c>
    </row>
    <row r="17" spans="1:6" ht="12.75">
      <c r="A17" s="7" t="s">
        <v>9</v>
      </c>
      <c r="B17" s="8">
        <v>0</v>
      </c>
      <c r="C17" s="8">
        <v>0</v>
      </c>
      <c r="D17" s="8">
        <v>0.06</v>
      </c>
      <c r="E17" s="8">
        <f t="shared" si="0"/>
        <v>0.06</v>
      </c>
      <c r="F17" s="10">
        <v>0</v>
      </c>
    </row>
    <row r="18" spans="1:6" ht="12.75">
      <c r="A18" s="9" t="s">
        <v>8</v>
      </c>
      <c r="B18" s="8">
        <v>14.3</v>
      </c>
      <c r="C18" s="8">
        <v>6.3</v>
      </c>
      <c r="D18" s="8">
        <v>6.32</v>
      </c>
      <c r="E18" s="8">
        <f>D18-C18</f>
        <v>0.020000000000000462</v>
      </c>
      <c r="F18" s="10">
        <f>D18/C18*100</f>
        <v>100.31746031746032</v>
      </c>
    </row>
    <row r="19" spans="1:6" ht="12.75">
      <c r="A19" s="9" t="s">
        <v>10</v>
      </c>
      <c r="B19" s="8">
        <v>0</v>
      </c>
      <c r="C19" s="8">
        <f>B19</f>
        <v>0</v>
      </c>
      <c r="D19" s="8">
        <v>0</v>
      </c>
      <c r="E19" s="8">
        <f>D19-C19</f>
        <v>0</v>
      </c>
      <c r="F19" s="10">
        <v>0</v>
      </c>
    </row>
    <row r="20" spans="1:6" ht="12.75">
      <c r="A20" s="7" t="s">
        <v>11</v>
      </c>
      <c r="B20" s="8">
        <v>0</v>
      </c>
      <c r="C20" s="8">
        <f>B20</f>
        <v>0</v>
      </c>
      <c r="D20" s="8">
        <v>0</v>
      </c>
      <c r="E20" s="8">
        <f>D20-C20</f>
        <v>0</v>
      </c>
      <c r="F20" s="10">
        <v>0</v>
      </c>
    </row>
    <row r="21" spans="1:6" ht="12.75">
      <c r="A21" s="7" t="s">
        <v>17</v>
      </c>
      <c r="B21" s="8">
        <v>0</v>
      </c>
      <c r="C21" s="8">
        <f>B21</f>
        <v>0</v>
      </c>
      <c r="D21" s="8">
        <v>48.26</v>
      </c>
      <c r="E21" s="8">
        <f>D21-C21</f>
        <v>48.26</v>
      </c>
      <c r="F21" s="10">
        <v>0</v>
      </c>
    </row>
    <row r="22" spans="1:6" ht="12.75">
      <c r="A22" s="6" t="s">
        <v>18</v>
      </c>
      <c r="B22" s="3">
        <v>6748.98</v>
      </c>
      <c r="C22" s="3">
        <v>5197.3</v>
      </c>
      <c r="D22" s="3">
        <v>5127.3</v>
      </c>
      <c r="E22" s="3">
        <f t="shared" si="0"/>
        <v>-70</v>
      </c>
      <c r="F22" s="4">
        <f t="shared" si="1"/>
        <v>98.6531468262367</v>
      </c>
    </row>
    <row r="23" spans="1:6" ht="12.75">
      <c r="A23" s="7" t="s">
        <v>62</v>
      </c>
      <c r="B23" s="8">
        <v>4531.7</v>
      </c>
      <c r="C23" s="8">
        <v>3312.6</v>
      </c>
      <c r="D23" s="8">
        <v>3312.6</v>
      </c>
      <c r="E23" s="8">
        <f t="shared" si="0"/>
        <v>0</v>
      </c>
      <c r="F23" s="10">
        <f t="shared" si="1"/>
        <v>100</v>
      </c>
    </row>
    <row r="24" spans="1:6" ht="25.5">
      <c r="A24" s="7" t="s">
        <v>63</v>
      </c>
      <c r="B24" s="37">
        <v>1050.4</v>
      </c>
      <c r="C24" s="8">
        <v>766.8</v>
      </c>
      <c r="D24" s="37">
        <v>766.8</v>
      </c>
      <c r="E24" s="8">
        <f t="shared" si="0"/>
        <v>0</v>
      </c>
      <c r="F24" s="10">
        <f t="shared" si="1"/>
        <v>100</v>
      </c>
    </row>
    <row r="25" spans="1:6" ht="15.75">
      <c r="A25" s="13" t="s">
        <v>3</v>
      </c>
      <c r="B25" s="36">
        <f>B26+B27+B28+B29+B30+B31+B32+B33</f>
        <v>8784.33</v>
      </c>
      <c r="C25" s="36">
        <f>C26+C27+C28+C29+C30+C31+C32+C33</f>
        <v>6823.720000000001</v>
      </c>
      <c r="D25" s="36">
        <f>D26+D27+D28+D29+D30+D31+D32+D33</f>
        <v>6016.500000000001</v>
      </c>
      <c r="E25" s="14">
        <f>E26+E27+E28+E29+E30+E31+E32+E33</f>
        <v>-807.2200000000001</v>
      </c>
      <c r="F25" s="15">
        <f>D25/C25*100</f>
        <v>88.17038213760236</v>
      </c>
    </row>
    <row r="26" spans="1:6" ht="12.75">
      <c r="A26" s="21" t="s">
        <v>20</v>
      </c>
      <c r="B26" s="12">
        <v>2376.5</v>
      </c>
      <c r="C26" s="12">
        <v>1744.38</v>
      </c>
      <c r="D26" s="12">
        <v>1641.73</v>
      </c>
      <c r="E26" s="20">
        <f aca="true" t="shared" si="2" ref="E26:E33">D26-C26</f>
        <v>-102.65000000000009</v>
      </c>
      <c r="F26" s="10">
        <f aca="true" t="shared" si="3" ref="F26:F33">D26/C26*100</f>
        <v>94.11538770222084</v>
      </c>
    </row>
    <row r="27" spans="1:6" ht="12.75">
      <c r="A27" s="21" t="s">
        <v>21</v>
      </c>
      <c r="B27" s="12">
        <v>74.5</v>
      </c>
      <c r="C27" s="12">
        <v>55.8</v>
      </c>
      <c r="D27" s="12">
        <v>55.8</v>
      </c>
      <c r="E27" s="20">
        <f t="shared" si="2"/>
        <v>0</v>
      </c>
      <c r="F27" s="10">
        <f t="shared" si="3"/>
        <v>100</v>
      </c>
    </row>
    <row r="28" spans="1:6" ht="25.5">
      <c r="A28" s="21" t="s">
        <v>22</v>
      </c>
      <c r="B28" s="12">
        <v>340</v>
      </c>
      <c r="C28" s="12">
        <v>255</v>
      </c>
      <c r="D28" s="12">
        <v>254.62</v>
      </c>
      <c r="E28" s="20">
        <f t="shared" si="2"/>
        <v>-0.37999999999999545</v>
      </c>
      <c r="F28" s="10">
        <f t="shared" si="3"/>
        <v>99.85098039215686</v>
      </c>
    </row>
    <row r="29" spans="1:6" ht="12.75">
      <c r="A29" s="21" t="s">
        <v>23</v>
      </c>
      <c r="B29" s="12">
        <v>1393.5</v>
      </c>
      <c r="C29" s="12">
        <v>1083.69</v>
      </c>
      <c r="D29" s="12">
        <v>523.4</v>
      </c>
      <c r="E29" s="20">
        <f t="shared" si="2"/>
        <v>-560.2900000000001</v>
      </c>
      <c r="F29" s="10">
        <f t="shared" si="3"/>
        <v>48.297944984266714</v>
      </c>
    </row>
    <row r="30" spans="1:6" ht="12.75">
      <c r="A30" s="21" t="s">
        <v>24</v>
      </c>
      <c r="B30" s="12">
        <v>337.45</v>
      </c>
      <c r="C30" s="12">
        <v>281.45</v>
      </c>
      <c r="D30" s="12">
        <v>220.28</v>
      </c>
      <c r="E30" s="20">
        <f t="shared" si="2"/>
        <v>-61.16999999999999</v>
      </c>
      <c r="F30" s="10">
        <f t="shared" si="3"/>
        <v>78.26612186889324</v>
      </c>
    </row>
    <row r="31" spans="1:6" ht="12.75" customHeight="1">
      <c r="A31" s="21" t="s">
        <v>25</v>
      </c>
      <c r="B31" s="12">
        <v>3992.7</v>
      </c>
      <c r="C31" s="12">
        <v>3181.8</v>
      </c>
      <c r="D31" s="12">
        <v>3181.8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26</v>
      </c>
      <c r="B32" s="12">
        <v>246.68</v>
      </c>
      <c r="C32" s="12">
        <v>201.6</v>
      </c>
      <c r="D32" s="12">
        <v>122.87</v>
      </c>
      <c r="E32" s="20">
        <f t="shared" si="2"/>
        <v>-78.72999999999999</v>
      </c>
      <c r="F32" s="10">
        <f t="shared" si="3"/>
        <v>60.94742063492063</v>
      </c>
    </row>
    <row r="33" spans="1:6" ht="12.75" customHeight="1">
      <c r="A33" s="21" t="s">
        <v>27</v>
      </c>
      <c r="B33" s="12">
        <v>23</v>
      </c>
      <c r="C33" s="12">
        <v>20</v>
      </c>
      <c r="D33" s="12">
        <v>16</v>
      </c>
      <c r="E33" s="20">
        <f t="shared" si="2"/>
        <v>-4</v>
      </c>
      <c r="F33" s="10">
        <f t="shared" si="3"/>
        <v>80</v>
      </c>
    </row>
    <row r="34" spans="1:6" s="19" customFormat="1" ht="15.75">
      <c r="A34" s="17" t="s">
        <v>28</v>
      </c>
      <c r="B34" s="18">
        <f>B7-B25</f>
        <v>-397.64999999999964</v>
      </c>
      <c r="C34" s="18">
        <f>C7-C25</f>
        <v>-452.6200000000008</v>
      </c>
      <c r="D34" s="18">
        <f>D7-D25</f>
        <v>327.5099999999993</v>
      </c>
      <c r="E34" s="16"/>
      <c r="F34" s="15"/>
    </row>
    <row r="35" spans="1:6" ht="25.5">
      <c r="A35" s="22" t="s">
        <v>4</v>
      </c>
      <c r="B35" s="5">
        <f>B36+B37</f>
        <v>397.65</v>
      </c>
      <c r="C35" s="5">
        <f>C36+C37</f>
        <v>452.62</v>
      </c>
      <c r="D35" s="5">
        <f>D36+D37</f>
        <v>-327.51</v>
      </c>
      <c r="E35" s="3"/>
      <c r="F35" s="4"/>
    </row>
    <row r="36" spans="1:6" ht="12.75" customHeight="1">
      <c r="A36" s="21" t="s">
        <v>12</v>
      </c>
      <c r="B36" s="11">
        <v>0</v>
      </c>
      <c r="C36" s="11">
        <v>0</v>
      </c>
      <c r="D36" s="11">
        <v>0</v>
      </c>
      <c r="E36" s="8"/>
      <c r="F36" s="10"/>
    </row>
    <row r="37" spans="1:6" ht="12.75" customHeight="1">
      <c r="A37" s="21" t="s">
        <v>68</v>
      </c>
      <c r="B37" s="11">
        <v>397.65</v>
      </c>
      <c r="C37" s="11">
        <v>452.62</v>
      </c>
      <c r="D37" s="11">
        <v>-327.51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32</v>
      </c>
      <c r="B1" s="46"/>
      <c r="C1" s="46"/>
      <c r="D1" s="46"/>
      <c r="E1" s="46"/>
      <c r="F1" s="46"/>
    </row>
    <row r="2" spans="1:6" ht="15.75">
      <c r="A2" s="46" t="s">
        <v>69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43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B8+B22</f>
        <v>13510.1</v>
      </c>
      <c r="C7" s="14">
        <f>C8+C22</f>
        <v>10001.93</v>
      </c>
      <c r="D7" s="14">
        <f>D8+D22</f>
        <v>11028.29</v>
      </c>
      <c r="E7" s="16">
        <f>D7-C7</f>
        <v>1026.3600000000006</v>
      </c>
      <c r="F7" s="15">
        <f>D7/C7*100</f>
        <v>110.26161950743507</v>
      </c>
    </row>
    <row r="8" spans="1:6" ht="12.75">
      <c r="A8" s="6" t="s">
        <v>19</v>
      </c>
      <c r="B8" s="3">
        <f>SUM(B9:B21)</f>
        <v>4353.1</v>
      </c>
      <c r="C8" s="3">
        <f>SUM(C9:C21)</f>
        <v>2979.72</v>
      </c>
      <c r="D8" s="3">
        <f>SUM(D9:D21)</f>
        <v>4081.51</v>
      </c>
      <c r="E8" s="3">
        <f>D8-C8</f>
        <v>1101.7900000000004</v>
      </c>
      <c r="F8" s="4">
        <f>D8/C8*100</f>
        <v>136.9762930745171</v>
      </c>
    </row>
    <row r="9" spans="1:6" ht="12.75">
      <c r="A9" s="7" t="s">
        <v>5</v>
      </c>
      <c r="B9" s="8">
        <v>274</v>
      </c>
      <c r="C9" s="8">
        <v>201</v>
      </c>
      <c r="D9" s="8">
        <v>226.73</v>
      </c>
      <c r="E9" s="8">
        <f>D9-C9</f>
        <v>25.72999999999999</v>
      </c>
      <c r="F9" s="10">
        <f aca="true" t="shared" si="0" ref="F9:F24">D9/C9*100</f>
        <v>112.80099502487562</v>
      </c>
    </row>
    <row r="10" spans="1:6" ht="12.75">
      <c r="A10" s="7" t="s">
        <v>57</v>
      </c>
      <c r="B10" s="8">
        <v>879</v>
      </c>
      <c r="C10" s="8">
        <v>661</v>
      </c>
      <c r="D10" s="8">
        <v>619.07</v>
      </c>
      <c r="E10" s="8">
        <f aca="true" t="shared" si="1" ref="E10:E24">D10-C10</f>
        <v>-41.92999999999995</v>
      </c>
      <c r="F10" s="10">
        <f t="shared" si="0"/>
        <v>93.65658093797278</v>
      </c>
    </row>
    <row r="11" spans="1:6" ht="12.75">
      <c r="A11" s="7" t="s">
        <v>6</v>
      </c>
      <c r="B11" s="8">
        <v>6</v>
      </c>
      <c r="C11" s="8">
        <v>4.5</v>
      </c>
      <c r="D11" s="8">
        <v>16.21</v>
      </c>
      <c r="E11" s="8">
        <f t="shared" si="1"/>
        <v>11.71</v>
      </c>
      <c r="F11" s="10">
        <f t="shared" si="0"/>
        <v>360.22222222222223</v>
      </c>
    </row>
    <row r="12" spans="1:6" ht="12.75">
      <c r="A12" s="7" t="s">
        <v>13</v>
      </c>
      <c r="B12" s="8">
        <v>285</v>
      </c>
      <c r="C12" s="8">
        <v>120</v>
      </c>
      <c r="D12" s="8">
        <v>36.03</v>
      </c>
      <c r="E12" s="8">
        <f t="shared" si="1"/>
        <v>-83.97</v>
      </c>
      <c r="F12" s="10">
        <f t="shared" si="0"/>
        <v>30.025000000000002</v>
      </c>
    </row>
    <row r="13" spans="1:6" ht="12.75">
      <c r="A13" s="7" t="s">
        <v>46</v>
      </c>
      <c r="B13" s="8">
        <v>0.5</v>
      </c>
      <c r="C13" s="8">
        <v>0</v>
      </c>
      <c r="D13" s="8">
        <v>1.04</v>
      </c>
      <c r="E13" s="8">
        <f t="shared" si="1"/>
        <v>1.04</v>
      </c>
      <c r="F13" s="10">
        <v>0</v>
      </c>
    </row>
    <row r="14" spans="1:6" ht="12.75">
      <c r="A14" s="7" t="s">
        <v>47</v>
      </c>
      <c r="B14" s="8">
        <v>780</v>
      </c>
      <c r="C14" s="8">
        <v>474.6</v>
      </c>
      <c r="D14" s="8">
        <v>117.22</v>
      </c>
      <c r="E14" s="8">
        <f t="shared" si="1"/>
        <v>-357.38</v>
      </c>
      <c r="F14" s="10">
        <f t="shared" si="0"/>
        <v>24.698693636746732</v>
      </c>
    </row>
    <row r="15" spans="1:6" ht="12.75">
      <c r="A15" s="7" t="s">
        <v>14</v>
      </c>
      <c r="B15" s="8">
        <v>1078</v>
      </c>
      <c r="C15" s="8">
        <v>514.62</v>
      </c>
      <c r="D15" s="8">
        <v>425.54</v>
      </c>
      <c r="E15" s="8">
        <f t="shared" si="1"/>
        <v>-89.07999999999998</v>
      </c>
      <c r="F15" s="10">
        <f t="shared" si="0"/>
        <v>82.6901402976954</v>
      </c>
    </row>
    <row r="16" spans="1:6" ht="12.75">
      <c r="A16" s="7" t="s">
        <v>34</v>
      </c>
      <c r="B16" s="8">
        <v>4.5</v>
      </c>
      <c r="C16" s="8">
        <v>3</v>
      </c>
      <c r="D16" s="8">
        <v>3.05</v>
      </c>
      <c r="E16" s="8">
        <f t="shared" si="1"/>
        <v>0.04999999999999982</v>
      </c>
      <c r="F16" s="10">
        <f t="shared" si="0"/>
        <v>101.66666666666666</v>
      </c>
    </row>
    <row r="17" spans="1:6" ht="12.75">
      <c r="A17" s="9" t="s">
        <v>8</v>
      </c>
      <c r="B17" s="8">
        <v>35.1</v>
      </c>
      <c r="C17" s="8">
        <v>6</v>
      </c>
      <c r="D17" s="8">
        <v>15.65</v>
      </c>
      <c r="E17" s="8">
        <f t="shared" si="1"/>
        <v>9.65</v>
      </c>
      <c r="F17" s="10">
        <f>D17/C17*100</f>
        <v>260.8333333333333</v>
      </c>
    </row>
    <row r="18" spans="1:6" ht="12.75">
      <c r="A18" s="7" t="s">
        <v>9</v>
      </c>
      <c r="B18" s="8">
        <v>61</v>
      </c>
      <c r="C18" s="8">
        <v>45</v>
      </c>
      <c r="D18" s="8">
        <v>87.75</v>
      </c>
      <c r="E18" s="8">
        <f t="shared" si="1"/>
        <v>42.75</v>
      </c>
      <c r="F18" s="10">
        <f>D18/C18*100</f>
        <v>195</v>
      </c>
    </row>
    <row r="19" spans="1:6" ht="12.75">
      <c r="A19" s="7" t="s">
        <v>10</v>
      </c>
      <c r="B19" s="8">
        <v>950</v>
      </c>
      <c r="C19" s="8">
        <v>950</v>
      </c>
      <c r="D19" s="8">
        <v>0</v>
      </c>
      <c r="E19" s="8">
        <f t="shared" si="1"/>
        <v>-950</v>
      </c>
      <c r="F19" s="10">
        <f>D19/C19*100</f>
        <v>0</v>
      </c>
    </row>
    <row r="20" spans="1:6" ht="12.75">
      <c r="A20" s="7" t="s">
        <v>58</v>
      </c>
      <c r="B20" s="8">
        <v>0</v>
      </c>
      <c r="C20" s="8">
        <f>B20</f>
        <v>0</v>
      </c>
      <c r="D20" s="8">
        <v>0.32</v>
      </c>
      <c r="E20" s="8">
        <f t="shared" si="1"/>
        <v>0.32</v>
      </c>
      <c r="F20" s="10">
        <v>0</v>
      </c>
    </row>
    <row r="21" spans="1:6" ht="12.75">
      <c r="A21" s="7" t="s">
        <v>17</v>
      </c>
      <c r="B21" s="8">
        <v>0</v>
      </c>
      <c r="C21" s="8">
        <f>B21</f>
        <v>0</v>
      </c>
      <c r="D21" s="8">
        <v>2532.9</v>
      </c>
      <c r="E21" s="8">
        <f t="shared" si="1"/>
        <v>2532.9</v>
      </c>
      <c r="F21" s="10">
        <v>0</v>
      </c>
    </row>
    <row r="22" spans="1:6" ht="12.75">
      <c r="A22" s="6" t="s">
        <v>18</v>
      </c>
      <c r="B22" s="3">
        <v>9157</v>
      </c>
      <c r="C22" s="3">
        <v>7022.21</v>
      </c>
      <c r="D22" s="3">
        <v>6946.78</v>
      </c>
      <c r="E22" s="3">
        <f>D22-C22</f>
        <v>-75.43000000000029</v>
      </c>
      <c r="F22" s="4">
        <f t="shared" si="0"/>
        <v>98.92583673800698</v>
      </c>
    </row>
    <row r="23" spans="1:6" s="40" customFormat="1" ht="12.75">
      <c r="A23" s="7" t="s">
        <v>62</v>
      </c>
      <c r="B23" s="8">
        <v>5587.8</v>
      </c>
      <c r="C23" s="8">
        <v>4087.6</v>
      </c>
      <c r="D23" s="8">
        <v>4087.6</v>
      </c>
      <c r="E23" s="8">
        <f>D23-C23</f>
        <v>0</v>
      </c>
      <c r="F23" s="10">
        <f t="shared" si="0"/>
        <v>100</v>
      </c>
    </row>
    <row r="24" spans="1:6" ht="25.5">
      <c r="A24" s="7" t="s">
        <v>63</v>
      </c>
      <c r="B24" s="8">
        <v>2138.5</v>
      </c>
      <c r="C24" s="8">
        <v>1561.1</v>
      </c>
      <c r="D24" s="8">
        <v>1561.1</v>
      </c>
      <c r="E24" s="8">
        <f t="shared" si="1"/>
        <v>0</v>
      </c>
      <c r="F24" s="10">
        <f t="shared" si="0"/>
        <v>100</v>
      </c>
    </row>
    <row r="25" spans="1:6" ht="15.75">
      <c r="A25" s="13" t="s">
        <v>3</v>
      </c>
      <c r="B25" s="36">
        <f>B26+B27+B28+B29+B30+B31+B32+B33</f>
        <v>13986.259999999998</v>
      </c>
      <c r="C25" s="36">
        <f>C26+C27+C28+C29+C30+C31+C32+C33</f>
        <v>10336.87</v>
      </c>
      <c r="D25" s="36">
        <f>D26+D27+D28+D29+D30+D31+D32+D33</f>
        <v>9239.73</v>
      </c>
      <c r="E25" s="14">
        <f>E26+E27+E28+E29+E30+E31+E32+E33</f>
        <v>-1097.1400000000003</v>
      </c>
      <c r="F25" s="15">
        <f>D25/C25*100</f>
        <v>89.38614880519924</v>
      </c>
    </row>
    <row r="26" spans="1:6" ht="12.75">
      <c r="A26" s="21" t="s">
        <v>20</v>
      </c>
      <c r="B26" s="12">
        <v>3978.59</v>
      </c>
      <c r="C26" s="12">
        <v>2940.65</v>
      </c>
      <c r="D26" s="12">
        <v>2619.62</v>
      </c>
      <c r="E26" s="20">
        <f aca="true" t="shared" si="2" ref="E26:E33">D26-C26</f>
        <v>-321.0300000000002</v>
      </c>
      <c r="F26" s="10">
        <f aca="true" t="shared" si="3" ref="F26:F32">D26/C26*100</f>
        <v>89.08302586162922</v>
      </c>
    </row>
    <row r="27" spans="1:6" ht="12.75">
      <c r="A27" s="21" t="s">
        <v>21</v>
      </c>
      <c r="B27" s="12">
        <v>74.5</v>
      </c>
      <c r="C27" s="12">
        <v>55.8</v>
      </c>
      <c r="D27" s="12">
        <v>55.8</v>
      </c>
      <c r="E27" s="20">
        <f t="shared" si="2"/>
        <v>0</v>
      </c>
      <c r="F27" s="10">
        <f t="shared" si="3"/>
        <v>100</v>
      </c>
    </row>
    <row r="28" spans="1:6" ht="25.5">
      <c r="A28" s="21" t="s">
        <v>22</v>
      </c>
      <c r="B28" s="12">
        <v>249.49</v>
      </c>
      <c r="C28" s="12">
        <v>211.99</v>
      </c>
      <c r="D28" s="12">
        <v>204.19</v>
      </c>
      <c r="E28" s="20">
        <f t="shared" si="2"/>
        <v>-7.800000000000011</v>
      </c>
      <c r="F28" s="10">
        <f t="shared" si="3"/>
        <v>96.32058115948865</v>
      </c>
    </row>
    <row r="29" spans="1:6" ht="12.75">
      <c r="A29" s="21" t="s">
        <v>23</v>
      </c>
      <c r="B29" s="12">
        <v>1773.9</v>
      </c>
      <c r="C29" s="12">
        <v>1187.8</v>
      </c>
      <c r="D29" s="12">
        <v>1134.3</v>
      </c>
      <c r="E29" s="20">
        <f t="shared" si="2"/>
        <v>-53.5</v>
      </c>
      <c r="F29" s="10">
        <f t="shared" si="3"/>
        <v>95.49587472638491</v>
      </c>
    </row>
    <row r="30" spans="1:6" ht="12.75">
      <c r="A30" s="21" t="s">
        <v>24</v>
      </c>
      <c r="B30" s="12">
        <v>1091.9</v>
      </c>
      <c r="C30" s="12">
        <v>941.57</v>
      </c>
      <c r="D30" s="12">
        <v>370.78</v>
      </c>
      <c r="E30" s="20">
        <f t="shared" si="2"/>
        <v>-570.7900000000001</v>
      </c>
      <c r="F30" s="10">
        <f t="shared" si="3"/>
        <v>39.37890969338445</v>
      </c>
    </row>
    <row r="31" spans="1:6" ht="12.75" customHeight="1">
      <c r="A31" s="21" t="s">
        <v>25</v>
      </c>
      <c r="B31" s="12">
        <v>5237.38</v>
      </c>
      <c r="C31" s="12">
        <v>3576.2</v>
      </c>
      <c r="D31" s="12">
        <v>3576.2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26</v>
      </c>
      <c r="B32" s="12">
        <v>1580.5</v>
      </c>
      <c r="C32" s="12">
        <v>1422.86</v>
      </c>
      <c r="D32" s="12">
        <v>1278.84</v>
      </c>
      <c r="E32" s="20">
        <f t="shared" si="2"/>
        <v>-144.01999999999998</v>
      </c>
      <c r="F32" s="10">
        <f t="shared" si="3"/>
        <v>89.87813277483379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28</v>
      </c>
      <c r="B34" s="24">
        <f>B7-B25</f>
        <v>-476.15999999999804</v>
      </c>
      <c r="C34" s="24">
        <f>C7-C25</f>
        <v>-334.9400000000005</v>
      </c>
      <c r="D34" s="24">
        <f>D7-D25</f>
        <v>1788.5600000000013</v>
      </c>
      <c r="E34" s="16"/>
      <c r="F34" s="15"/>
    </row>
    <row r="35" spans="1:6" ht="25.5">
      <c r="A35" s="22" t="s">
        <v>4</v>
      </c>
      <c r="B35" s="25">
        <f>B36+B37</f>
        <v>476.16</v>
      </c>
      <c r="C35" s="25">
        <f>C36+C37</f>
        <v>334.94</v>
      </c>
      <c r="D35" s="25">
        <f>D36+D37</f>
        <v>-1788.56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68</v>
      </c>
      <c r="B37" s="26">
        <v>476.16</v>
      </c>
      <c r="C37" s="26">
        <v>334.94</v>
      </c>
      <c r="D37" s="26">
        <v>-1788.56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33</v>
      </c>
      <c r="B1" s="46"/>
      <c r="C1" s="46"/>
      <c r="D1" s="46"/>
      <c r="E1" s="46"/>
      <c r="F1" s="46"/>
    </row>
    <row r="2" spans="1:6" ht="15.75">
      <c r="A2" s="46" t="s">
        <v>69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44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72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B8+B21</f>
        <v>7497.51</v>
      </c>
      <c r="C7" s="14">
        <f>C8+C21</f>
        <v>5423.99</v>
      </c>
      <c r="D7" s="14">
        <f>D8+D21</f>
        <v>5651.950000000001</v>
      </c>
      <c r="E7" s="16">
        <f>D7-C7</f>
        <v>227.96000000000095</v>
      </c>
      <c r="F7" s="15">
        <f aca="true" t="shared" si="0" ref="F7:F24">D7/C7*100</f>
        <v>104.20281010842574</v>
      </c>
    </row>
    <row r="8" spans="1:6" ht="12.75">
      <c r="A8" s="6" t="s">
        <v>19</v>
      </c>
      <c r="B8" s="3">
        <f>SUM(B9:B20)</f>
        <v>1314.2</v>
      </c>
      <c r="C8" s="3">
        <f>SUM(C9:C20)</f>
        <v>872.19</v>
      </c>
      <c r="D8" s="3">
        <f>SUM(D9:D20)</f>
        <v>1160.14</v>
      </c>
      <c r="E8" s="3">
        <f>SUM(E9:E20)</f>
        <v>287.94999999999993</v>
      </c>
      <c r="F8" s="4">
        <f t="shared" si="0"/>
        <v>133.01459544365332</v>
      </c>
    </row>
    <row r="9" spans="1:6" ht="12.75">
      <c r="A9" s="7" t="s">
        <v>5</v>
      </c>
      <c r="B9" s="8">
        <v>111.1</v>
      </c>
      <c r="C9" s="8">
        <v>65.7</v>
      </c>
      <c r="D9" s="8">
        <v>65.87</v>
      </c>
      <c r="E9" s="8">
        <f aca="true" t="shared" si="1" ref="E9:E23">D9-C9</f>
        <v>0.1700000000000017</v>
      </c>
      <c r="F9" s="10">
        <f t="shared" si="0"/>
        <v>100.25875190258753</v>
      </c>
    </row>
    <row r="10" spans="1:6" ht="12.75">
      <c r="A10" s="7" t="s">
        <v>57</v>
      </c>
      <c r="B10" s="8">
        <v>337.6</v>
      </c>
      <c r="C10" s="8">
        <v>306.67</v>
      </c>
      <c r="D10" s="8">
        <v>333.34</v>
      </c>
      <c r="E10" s="8">
        <f t="shared" si="1"/>
        <v>26.66999999999996</v>
      </c>
      <c r="F10" s="10">
        <f t="shared" si="0"/>
        <v>108.6966446016891</v>
      </c>
    </row>
    <row r="11" spans="1:6" ht="12.75">
      <c r="A11" s="7" t="s">
        <v>6</v>
      </c>
      <c r="B11" s="8">
        <v>2.4</v>
      </c>
      <c r="C11" s="8">
        <v>2.4</v>
      </c>
      <c r="D11" s="8">
        <v>2.43</v>
      </c>
      <c r="E11" s="8">
        <f t="shared" si="1"/>
        <v>0.03000000000000025</v>
      </c>
      <c r="F11" s="10">
        <f t="shared" si="0"/>
        <v>101.25000000000001</v>
      </c>
    </row>
    <row r="12" spans="1:6" ht="12.75">
      <c r="A12" s="7" t="s">
        <v>13</v>
      </c>
      <c r="B12" s="8">
        <v>60</v>
      </c>
      <c r="C12" s="8">
        <v>7.2</v>
      </c>
      <c r="D12" s="8">
        <v>8.38</v>
      </c>
      <c r="E12" s="8">
        <f t="shared" si="1"/>
        <v>1.1800000000000006</v>
      </c>
      <c r="F12" s="10">
        <f t="shared" si="0"/>
        <v>116.3888888888889</v>
      </c>
    </row>
    <row r="13" spans="1:6" ht="12.75">
      <c r="A13" s="7" t="s">
        <v>46</v>
      </c>
      <c r="B13" s="8">
        <v>6.5</v>
      </c>
      <c r="C13" s="8">
        <v>3.68</v>
      </c>
      <c r="D13" s="8">
        <v>3.68</v>
      </c>
      <c r="E13" s="8">
        <f t="shared" si="1"/>
        <v>0</v>
      </c>
      <c r="F13" s="10">
        <f t="shared" si="0"/>
        <v>100</v>
      </c>
    </row>
    <row r="14" spans="1:6" ht="12.75">
      <c r="A14" s="7" t="s">
        <v>47</v>
      </c>
      <c r="B14" s="8">
        <v>151</v>
      </c>
      <c r="C14" s="8">
        <v>32.99</v>
      </c>
      <c r="D14" s="8">
        <v>32.79</v>
      </c>
      <c r="E14" s="8">
        <f t="shared" si="1"/>
        <v>-0.20000000000000284</v>
      </c>
      <c r="F14" s="10">
        <f t="shared" si="0"/>
        <v>99.39375568354046</v>
      </c>
    </row>
    <row r="15" spans="1:6" ht="12.75">
      <c r="A15" s="7" t="s">
        <v>14</v>
      </c>
      <c r="B15" s="8">
        <v>160</v>
      </c>
      <c r="C15" s="8">
        <v>18.2</v>
      </c>
      <c r="D15" s="8">
        <v>28.16</v>
      </c>
      <c r="E15" s="8">
        <f t="shared" si="1"/>
        <v>9.96</v>
      </c>
      <c r="F15" s="10">
        <f t="shared" si="0"/>
        <v>154.72527472527474</v>
      </c>
    </row>
    <row r="16" spans="1:6" ht="12.75">
      <c r="A16" s="7" t="s">
        <v>34</v>
      </c>
      <c r="B16" s="8">
        <v>0.5</v>
      </c>
      <c r="C16" s="8">
        <v>0.25</v>
      </c>
      <c r="D16" s="8">
        <v>0.11</v>
      </c>
      <c r="E16" s="8">
        <f t="shared" si="1"/>
        <v>-0.14</v>
      </c>
      <c r="F16" s="10">
        <f t="shared" si="0"/>
        <v>44</v>
      </c>
    </row>
    <row r="17" spans="1:6" ht="12.75">
      <c r="A17" s="9" t="s">
        <v>9</v>
      </c>
      <c r="B17" s="8">
        <v>10.1</v>
      </c>
      <c r="C17" s="8">
        <f>B17</f>
        <v>10.1</v>
      </c>
      <c r="D17" s="8">
        <v>10.11</v>
      </c>
      <c r="E17" s="8">
        <f>D17-C17</f>
        <v>0.009999999999999787</v>
      </c>
      <c r="F17" s="10">
        <f t="shared" si="0"/>
        <v>100.0990099009901</v>
      </c>
    </row>
    <row r="18" spans="1:6" ht="12.75">
      <c r="A18" s="9" t="s">
        <v>10</v>
      </c>
      <c r="B18" s="8">
        <v>58.4</v>
      </c>
      <c r="C18" s="8">
        <v>58.4</v>
      </c>
      <c r="D18" s="8">
        <v>73</v>
      </c>
      <c r="E18" s="8">
        <f>D18-C18</f>
        <v>14.600000000000001</v>
      </c>
      <c r="F18" s="10">
        <f t="shared" si="0"/>
        <v>125</v>
      </c>
    </row>
    <row r="19" spans="1:6" ht="12.75">
      <c r="A19" s="7" t="s">
        <v>11</v>
      </c>
      <c r="B19" s="8">
        <v>234.8</v>
      </c>
      <c r="C19" s="8">
        <v>184.8</v>
      </c>
      <c r="D19" s="8">
        <v>280.02</v>
      </c>
      <c r="E19" s="8">
        <f>D19-C19</f>
        <v>95.21999999999997</v>
      </c>
      <c r="F19" s="10">
        <f t="shared" si="0"/>
        <v>151.525974025974</v>
      </c>
    </row>
    <row r="20" spans="1:6" ht="12.75">
      <c r="A20" s="7" t="s">
        <v>17</v>
      </c>
      <c r="B20" s="8">
        <v>181.8</v>
      </c>
      <c r="C20" s="8">
        <f>B20</f>
        <v>181.8</v>
      </c>
      <c r="D20" s="8">
        <v>322.25</v>
      </c>
      <c r="E20" s="8">
        <f>D20-C20</f>
        <v>140.45</v>
      </c>
      <c r="F20" s="10">
        <f t="shared" si="0"/>
        <v>177.25522552255225</v>
      </c>
    </row>
    <row r="21" spans="1:6" ht="12.75">
      <c r="A21" s="6" t="s">
        <v>18</v>
      </c>
      <c r="B21" s="3">
        <v>6183.31</v>
      </c>
      <c r="C21" s="3">
        <v>4551.8</v>
      </c>
      <c r="D21" s="3">
        <v>4491.81</v>
      </c>
      <c r="E21" s="3">
        <f t="shared" si="1"/>
        <v>-59.98999999999978</v>
      </c>
      <c r="F21" s="4">
        <f t="shared" si="0"/>
        <v>98.68205984445714</v>
      </c>
    </row>
    <row r="22" spans="1:6" s="40" customFormat="1" ht="12.75">
      <c r="A22" s="7" t="s">
        <v>62</v>
      </c>
      <c r="B22" s="8">
        <v>3987.8</v>
      </c>
      <c r="C22" s="8">
        <v>2914.7</v>
      </c>
      <c r="D22" s="8">
        <v>2914.7</v>
      </c>
      <c r="E22" s="8">
        <f t="shared" si="1"/>
        <v>0</v>
      </c>
      <c r="F22" s="10">
        <f t="shared" si="0"/>
        <v>100</v>
      </c>
    </row>
    <row r="23" spans="1:6" ht="25.5">
      <c r="A23" s="7" t="s">
        <v>63</v>
      </c>
      <c r="B23" s="8">
        <v>864.5</v>
      </c>
      <c r="C23" s="8">
        <v>631.1</v>
      </c>
      <c r="D23" s="8">
        <v>631.1</v>
      </c>
      <c r="E23" s="8">
        <f t="shared" si="1"/>
        <v>0</v>
      </c>
      <c r="F23" s="10">
        <f t="shared" si="0"/>
        <v>100</v>
      </c>
    </row>
    <row r="24" spans="1:6" ht="15.75">
      <c r="A24" s="13" t="s">
        <v>3</v>
      </c>
      <c r="B24" s="36">
        <f>B25+B26+B27+B28+B29+B30+B31+B32</f>
        <v>8369.55</v>
      </c>
      <c r="C24" s="36">
        <f>C25+C26+C27+C28+C29+C30+C31+C32</f>
        <v>6282.179999999999</v>
      </c>
      <c r="D24" s="36">
        <f>D25+D26+D27+D28+D29+D30+D31+D32</f>
        <v>5058.29</v>
      </c>
      <c r="E24" s="14">
        <f>E25+E26+E27+E28+E29+E30+E31+E32</f>
        <v>-1223.8899999999999</v>
      </c>
      <c r="F24" s="15">
        <f t="shared" si="0"/>
        <v>80.51806856855424</v>
      </c>
    </row>
    <row r="25" spans="1:6" ht="12.75">
      <c r="A25" s="21" t="s">
        <v>20</v>
      </c>
      <c r="B25" s="12">
        <v>1987.26</v>
      </c>
      <c r="C25" s="12">
        <v>1526.93</v>
      </c>
      <c r="D25" s="12">
        <v>1245.1</v>
      </c>
      <c r="E25" s="20">
        <f aca="true" t="shared" si="2" ref="E25:E32">D25-C25</f>
        <v>-281.83000000000015</v>
      </c>
      <c r="F25" s="10">
        <f aca="true" t="shared" si="3" ref="F25:F31">D25/C25*100</f>
        <v>81.54270333283122</v>
      </c>
    </row>
    <row r="26" spans="1:6" ht="12.75">
      <c r="A26" s="21" t="s">
        <v>21</v>
      </c>
      <c r="B26" s="12">
        <v>74.5</v>
      </c>
      <c r="C26" s="12">
        <v>55.8</v>
      </c>
      <c r="D26" s="12">
        <v>51.72</v>
      </c>
      <c r="E26" s="20">
        <f t="shared" si="2"/>
        <v>-4.079999999999998</v>
      </c>
      <c r="F26" s="10">
        <f t="shared" si="3"/>
        <v>92.68817204301075</v>
      </c>
    </row>
    <row r="27" spans="1:6" ht="25.5">
      <c r="A27" s="21" t="s">
        <v>22</v>
      </c>
      <c r="B27" s="12">
        <v>575.14</v>
      </c>
      <c r="C27" s="12">
        <v>419.18</v>
      </c>
      <c r="D27" s="12">
        <v>348.88</v>
      </c>
      <c r="E27" s="20">
        <f t="shared" si="2"/>
        <v>-70.30000000000001</v>
      </c>
      <c r="F27" s="10">
        <f t="shared" si="3"/>
        <v>83.22916169664583</v>
      </c>
    </row>
    <row r="28" spans="1:6" ht="12.75">
      <c r="A28" s="21" t="s">
        <v>23</v>
      </c>
      <c r="B28" s="12">
        <v>694.6</v>
      </c>
      <c r="C28" s="12">
        <v>444.5</v>
      </c>
      <c r="D28" s="12">
        <v>180.79</v>
      </c>
      <c r="E28" s="20">
        <f t="shared" si="2"/>
        <v>-263.71000000000004</v>
      </c>
      <c r="F28" s="10">
        <f t="shared" si="3"/>
        <v>40.6726659167604</v>
      </c>
    </row>
    <row r="29" spans="1:6" ht="12.75">
      <c r="A29" s="21" t="s">
        <v>24</v>
      </c>
      <c r="B29" s="12">
        <v>3077.72</v>
      </c>
      <c r="C29" s="12">
        <v>2514.47</v>
      </c>
      <c r="D29" s="12">
        <v>2021.25</v>
      </c>
      <c r="E29" s="20">
        <f t="shared" si="2"/>
        <v>-493.2199999999998</v>
      </c>
      <c r="F29" s="10">
        <f t="shared" si="3"/>
        <v>80.3847331644442</v>
      </c>
    </row>
    <row r="30" spans="1:6" ht="12.75" customHeight="1">
      <c r="A30" s="21" t="s">
        <v>25</v>
      </c>
      <c r="B30" s="12">
        <v>1739.8</v>
      </c>
      <c r="C30" s="12">
        <v>1120.58</v>
      </c>
      <c r="D30" s="12">
        <v>1120.58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26</v>
      </c>
      <c r="B31" s="12">
        <v>220.53</v>
      </c>
      <c r="C31" s="12">
        <v>200.72</v>
      </c>
      <c r="D31" s="12">
        <v>89.97</v>
      </c>
      <c r="E31" s="20">
        <f t="shared" si="2"/>
        <v>-110.75</v>
      </c>
      <c r="F31" s="10">
        <f t="shared" si="3"/>
        <v>44.82363491430849</v>
      </c>
    </row>
    <row r="32" spans="1:6" ht="12.75" customHeight="1">
      <c r="A32" s="21" t="s">
        <v>27</v>
      </c>
      <c r="B32" s="12">
        <v>0</v>
      </c>
      <c r="C32" s="12">
        <f>B32</f>
        <v>0</v>
      </c>
      <c r="D32" s="12">
        <v>0</v>
      </c>
      <c r="E32" s="20">
        <f t="shared" si="2"/>
        <v>0</v>
      </c>
      <c r="F32" s="10"/>
    </row>
    <row r="33" spans="1:6" s="19" customFormat="1" ht="15.75">
      <c r="A33" s="17" t="s">
        <v>28</v>
      </c>
      <c r="B33" s="24">
        <f>B7-B24</f>
        <v>-872.039999999999</v>
      </c>
      <c r="C33" s="24">
        <f>C7-C24</f>
        <v>-858.1899999999996</v>
      </c>
      <c r="D33" s="24">
        <f>D7-D24</f>
        <v>593.6600000000008</v>
      </c>
      <c r="E33" s="16"/>
      <c r="F33" s="15"/>
    </row>
    <row r="34" spans="1:6" ht="25.5">
      <c r="A34" s="22" t="s">
        <v>4</v>
      </c>
      <c r="B34" s="25">
        <f>B35+B36</f>
        <v>872.04</v>
      </c>
      <c r="C34" s="25">
        <f>C35+C36</f>
        <v>858.19</v>
      </c>
      <c r="D34" s="25">
        <f>D35+D36</f>
        <v>-593.66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68</v>
      </c>
      <c r="B36" s="26">
        <v>872.04</v>
      </c>
      <c r="C36" s="26">
        <v>858.19</v>
      </c>
      <c r="D36" s="26">
        <v>-593.66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2">
      <selection activeCell="F21" sqref="F21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.75">
      <c r="A1" s="46" t="s">
        <v>35</v>
      </c>
      <c r="B1" s="46"/>
      <c r="C1" s="46"/>
      <c r="D1" s="46"/>
      <c r="E1" s="46"/>
      <c r="F1" s="46"/>
    </row>
    <row r="2" spans="1:6" ht="15.75">
      <c r="A2" s="46" t="s">
        <v>71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59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38" t="s">
        <v>2</v>
      </c>
      <c r="B7" s="14">
        <f>B8+B24</f>
        <v>101888.35</v>
      </c>
      <c r="C7" s="14">
        <f>C8+C24</f>
        <v>69068.81</v>
      </c>
      <c r="D7" s="14">
        <f>D8+D24</f>
        <v>70234.42</v>
      </c>
      <c r="E7" s="16">
        <f>D7-C7</f>
        <v>1165.6100000000006</v>
      </c>
      <c r="F7" s="15">
        <f>D7/C7*100</f>
        <v>101.68760689521072</v>
      </c>
    </row>
    <row r="8" spans="1:6" ht="12.75">
      <c r="A8" s="6" t="s">
        <v>19</v>
      </c>
      <c r="B8" s="3">
        <f>SUM(B9:B23)</f>
        <v>80851.05</v>
      </c>
      <c r="C8" s="3">
        <f>SUM(C9:C23)</f>
        <v>50564.030000000006</v>
      </c>
      <c r="D8" s="3">
        <f>SUM(D9:D23)</f>
        <v>51875.03999999999</v>
      </c>
      <c r="E8" s="3">
        <f>D8-C8</f>
        <v>1311.0099999999875</v>
      </c>
      <c r="F8" s="4">
        <f>D8/C8*100</f>
        <v>102.59277197644252</v>
      </c>
    </row>
    <row r="9" spans="1:6" ht="12.75">
      <c r="A9" s="7" t="s">
        <v>5</v>
      </c>
      <c r="B9" s="8">
        <v>32034.35</v>
      </c>
      <c r="C9" s="8">
        <v>23060</v>
      </c>
      <c r="D9" s="8">
        <v>22667.33</v>
      </c>
      <c r="E9" s="8">
        <f>D9-C9</f>
        <v>-392.66999999999825</v>
      </c>
      <c r="F9" s="10">
        <f aca="true" t="shared" si="0" ref="F9:F25">D9/C9*100</f>
        <v>98.29718126626193</v>
      </c>
    </row>
    <row r="10" spans="1:6" ht="12.75">
      <c r="A10" s="7" t="s">
        <v>57</v>
      </c>
      <c r="B10" s="8">
        <v>2025.07</v>
      </c>
      <c r="C10" s="8">
        <v>1518.81</v>
      </c>
      <c r="D10" s="8">
        <v>1820.16</v>
      </c>
      <c r="E10" s="8">
        <f aca="true" t="shared" si="1" ref="E10:E25">D10-C10</f>
        <v>301.35000000000014</v>
      </c>
      <c r="F10" s="10">
        <f t="shared" si="0"/>
        <v>119.84119145910286</v>
      </c>
    </row>
    <row r="11" spans="1:6" ht="12.75">
      <c r="A11" s="7" t="s">
        <v>6</v>
      </c>
      <c r="B11" s="8">
        <v>12.08</v>
      </c>
      <c r="C11" s="8">
        <v>5</v>
      </c>
      <c r="D11" s="10">
        <v>19.8</v>
      </c>
      <c r="E11" s="8">
        <f t="shared" si="1"/>
        <v>14.8</v>
      </c>
      <c r="F11" s="10">
        <f t="shared" si="0"/>
        <v>396</v>
      </c>
    </row>
    <row r="12" spans="1:6" ht="12.75">
      <c r="A12" s="7" t="s">
        <v>13</v>
      </c>
      <c r="B12" s="8">
        <v>4302.89</v>
      </c>
      <c r="C12" s="8">
        <v>520</v>
      </c>
      <c r="D12" s="10">
        <v>760.6</v>
      </c>
      <c r="E12" s="8">
        <f t="shared" si="1"/>
        <v>240.60000000000002</v>
      </c>
      <c r="F12" s="10">
        <f t="shared" si="0"/>
        <v>146.26923076923077</v>
      </c>
    </row>
    <row r="13" spans="1:6" ht="12.75">
      <c r="A13" s="7" t="s">
        <v>46</v>
      </c>
      <c r="B13" s="8">
        <v>4929.77</v>
      </c>
      <c r="C13" s="8">
        <v>4300</v>
      </c>
      <c r="D13" s="8">
        <v>4029.35</v>
      </c>
      <c r="E13" s="8">
        <f t="shared" si="1"/>
        <v>-270.6500000000001</v>
      </c>
      <c r="F13" s="10">
        <f>D13/C13*100</f>
        <v>93.70581395348837</v>
      </c>
    </row>
    <row r="14" spans="1:6" ht="12.75">
      <c r="A14" s="7" t="s">
        <v>47</v>
      </c>
      <c r="B14" s="8">
        <v>8962.58</v>
      </c>
      <c r="C14" s="8">
        <v>1320</v>
      </c>
      <c r="D14" s="8">
        <v>1593.25</v>
      </c>
      <c r="E14" s="8">
        <f t="shared" si="1"/>
        <v>273.25</v>
      </c>
      <c r="F14" s="10">
        <f t="shared" si="0"/>
        <v>120.70075757575758</v>
      </c>
    </row>
    <row r="15" spans="1:6" ht="12.75">
      <c r="A15" s="7" t="s">
        <v>14</v>
      </c>
      <c r="B15" s="8">
        <v>11679.24</v>
      </c>
      <c r="C15" s="8">
        <v>7638.64</v>
      </c>
      <c r="D15" s="8">
        <v>7779.65</v>
      </c>
      <c r="E15" s="8">
        <f t="shared" si="1"/>
        <v>141.0099999999993</v>
      </c>
      <c r="F15" s="10">
        <f t="shared" si="0"/>
        <v>101.8460092372464</v>
      </c>
    </row>
    <row r="16" spans="1:6" ht="25.5">
      <c r="A16" s="7" t="s">
        <v>7</v>
      </c>
      <c r="B16" s="8">
        <v>13126.73</v>
      </c>
      <c r="C16" s="8">
        <v>9746.28</v>
      </c>
      <c r="D16" s="8">
        <v>10826.53</v>
      </c>
      <c r="E16" s="8">
        <f t="shared" si="1"/>
        <v>1080.25</v>
      </c>
      <c r="F16" s="10">
        <f t="shared" si="0"/>
        <v>111.08371604345453</v>
      </c>
    </row>
    <row r="17" spans="1:6" ht="12.75">
      <c r="A17" s="9" t="s">
        <v>8</v>
      </c>
      <c r="B17" s="8">
        <v>845.66</v>
      </c>
      <c r="C17" s="8">
        <v>634.26</v>
      </c>
      <c r="D17" s="8">
        <v>714.83</v>
      </c>
      <c r="E17" s="8">
        <f t="shared" si="1"/>
        <v>80.57000000000005</v>
      </c>
      <c r="F17" s="10">
        <f t="shared" si="0"/>
        <v>112.70299246365845</v>
      </c>
    </row>
    <row r="18" spans="1:6" ht="25.5">
      <c r="A18" s="9" t="s">
        <v>64</v>
      </c>
      <c r="B18" s="8">
        <v>35.1</v>
      </c>
      <c r="C18" s="10">
        <v>35.1</v>
      </c>
      <c r="D18" s="10">
        <v>35.1</v>
      </c>
      <c r="E18" s="8">
        <f t="shared" si="1"/>
        <v>0</v>
      </c>
      <c r="F18" s="10">
        <f t="shared" si="0"/>
        <v>100</v>
      </c>
    </row>
    <row r="19" spans="1:6" ht="12.75">
      <c r="A19" s="7" t="s">
        <v>9</v>
      </c>
      <c r="B19" s="8">
        <v>1106.42</v>
      </c>
      <c r="C19" s="10">
        <v>806.4</v>
      </c>
      <c r="D19" s="8">
        <v>650.75</v>
      </c>
      <c r="E19" s="8">
        <f t="shared" si="1"/>
        <v>-155.64999999999998</v>
      </c>
      <c r="F19" s="10">
        <f t="shared" si="0"/>
        <v>80.69816468253968</v>
      </c>
    </row>
    <row r="20" spans="1:6" ht="12.75">
      <c r="A20" s="7" t="s">
        <v>11</v>
      </c>
      <c r="B20" s="8">
        <v>500</v>
      </c>
      <c r="C20" s="8">
        <v>400</v>
      </c>
      <c r="D20" s="8">
        <v>362.46</v>
      </c>
      <c r="E20" s="8">
        <f t="shared" si="1"/>
        <v>-37.54000000000002</v>
      </c>
      <c r="F20" s="10">
        <f t="shared" si="0"/>
        <v>90.615</v>
      </c>
    </row>
    <row r="21" spans="1:6" ht="17.25" customHeight="1">
      <c r="A21" s="7" t="s">
        <v>67</v>
      </c>
      <c r="B21" s="8">
        <v>0</v>
      </c>
      <c r="C21" s="8">
        <f>B21</f>
        <v>0</v>
      </c>
      <c r="D21" s="8">
        <v>5.7</v>
      </c>
      <c r="E21" s="8">
        <f t="shared" si="1"/>
        <v>5.7</v>
      </c>
      <c r="F21" s="10">
        <v>0</v>
      </c>
    </row>
    <row r="22" spans="1:6" ht="14.25" customHeight="1">
      <c r="A22" s="7" t="s">
        <v>74</v>
      </c>
      <c r="B22" s="8">
        <v>15.93</v>
      </c>
      <c r="C22" s="8">
        <v>15.92</v>
      </c>
      <c r="D22" s="8">
        <v>15.93</v>
      </c>
      <c r="E22" s="8">
        <f t="shared" si="1"/>
        <v>0.009999999999999787</v>
      </c>
      <c r="F22" s="10">
        <f t="shared" si="0"/>
        <v>100.06281407035176</v>
      </c>
    </row>
    <row r="23" spans="1:6" ht="12.75">
      <c r="A23" s="7" t="s">
        <v>17</v>
      </c>
      <c r="B23" s="8">
        <v>1275.23</v>
      </c>
      <c r="C23" s="8">
        <v>563.62</v>
      </c>
      <c r="D23" s="10">
        <v>593.6</v>
      </c>
      <c r="E23" s="8">
        <f t="shared" si="1"/>
        <v>29.980000000000018</v>
      </c>
      <c r="F23" s="10">
        <f t="shared" si="0"/>
        <v>105.31918668606508</v>
      </c>
    </row>
    <row r="24" spans="1:6" ht="12.75">
      <c r="A24" s="6" t="s">
        <v>18</v>
      </c>
      <c r="B24" s="3">
        <v>21037.3</v>
      </c>
      <c r="C24" s="3">
        <v>18504.78</v>
      </c>
      <c r="D24" s="3">
        <v>18359.38</v>
      </c>
      <c r="E24" s="3">
        <f t="shared" si="1"/>
        <v>-145.39999999999782</v>
      </c>
      <c r="F24" s="4">
        <f t="shared" si="0"/>
        <v>99.21425707303736</v>
      </c>
    </row>
    <row r="25" spans="1:6" ht="12.75">
      <c r="A25" s="7" t="s">
        <v>16</v>
      </c>
      <c r="B25" s="8">
        <v>5692.6</v>
      </c>
      <c r="C25" s="8">
        <v>5692.6</v>
      </c>
      <c r="D25" s="8">
        <v>5692.6</v>
      </c>
      <c r="E25" s="8">
        <f t="shared" si="1"/>
        <v>0</v>
      </c>
      <c r="F25" s="10">
        <f t="shared" si="0"/>
        <v>100</v>
      </c>
    </row>
    <row r="26" spans="1:6" ht="15.75">
      <c r="A26" s="38" t="s">
        <v>3</v>
      </c>
      <c r="B26" s="36">
        <f>B27+B28+B29+B30+B31+B32+B33+B34+B35</f>
        <v>110436.91</v>
      </c>
      <c r="C26" s="36">
        <f>C27+C28+C29+C30+C31+C32+C33+C34+C35</f>
        <v>77654.57</v>
      </c>
      <c r="D26" s="36">
        <f>D27+D28+D29+D30+D31+D32+D33+D34+D35</f>
        <v>75161.96</v>
      </c>
      <c r="E26" s="14">
        <f>E27+E28+E29+E30+E31+E32+E33+E34+E35</f>
        <v>-2492.6100000000006</v>
      </c>
      <c r="F26" s="15">
        <f>D26/C26*100</f>
        <v>96.79013096074063</v>
      </c>
    </row>
    <row r="27" spans="1:6" ht="12.75">
      <c r="A27" s="21" t="s">
        <v>20</v>
      </c>
      <c r="B27" s="12">
        <v>21607.6</v>
      </c>
      <c r="C27" s="8">
        <v>15271.54</v>
      </c>
      <c r="D27" s="12">
        <v>15260.2</v>
      </c>
      <c r="E27" s="20">
        <f aca="true" t="shared" si="2" ref="E27:E35">D27-C27</f>
        <v>-11.340000000000146</v>
      </c>
      <c r="F27" s="10">
        <f aca="true" t="shared" si="3" ref="F27:F34">D27/C27*100</f>
        <v>99.92574422749769</v>
      </c>
    </row>
    <row r="28" spans="1:6" ht="25.5">
      <c r="A28" s="21" t="s">
        <v>22</v>
      </c>
      <c r="B28" s="12">
        <v>389.9</v>
      </c>
      <c r="C28" s="8">
        <v>270.34</v>
      </c>
      <c r="D28" s="12">
        <v>203</v>
      </c>
      <c r="E28" s="20">
        <f t="shared" si="2"/>
        <v>-67.33999999999997</v>
      </c>
      <c r="F28" s="10">
        <f t="shared" si="3"/>
        <v>75.09062661833248</v>
      </c>
    </row>
    <row r="29" spans="1:9" ht="12.75">
      <c r="A29" s="21" t="s">
        <v>23</v>
      </c>
      <c r="B29" s="12">
        <v>19110.84</v>
      </c>
      <c r="C29" s="8">
        <v>12682.83</v>
      </c>
      <c r="D29" s="12">
        <v>12682.83</v>
      </c>
      <c r="E29" s="20">
        <f t="shared" si="2"/>
        <v>0</v>
      </c>
      <c r="F29" s="10">
        <f t="shared" si="3"/>
        <v>100</v>
      </c>
      <c r="G29" s="28"/>
      <c r="H29" s="28"/>
      <c r="I29" s="28"/>
    </row>
    <row r="30" spans="1:9" ht="12.75">
      <c r="A30" s="21" t="s">
        <v>24</v>
      </c>
      <c r="B30" s="12">
        <v>25762.17</v>
      </c>
      <c r="C30" s="8">
        <v>17426.73</v>
      </c>
      <c r="D30" s="12">
        <v>15022.8</v>
      </c>
      <c r="E30" s="20">
        <f t="shared" si="2"/>
        <v>-2403.9300000000003</v>
      </c>
      <c r="F30" s="10">
        <f t="shared" si="3"/>
        <v>86.20550154848328</v>
      </c>
      <c r="G30" s="29"/>
      <c r="H30" s="29"/>
      <c r="I30" s="28"/>
    </row>
    <row r="31" spans="1:9" ht="12.75" customHeight="1">
      <c r="A31" s="21" t="s">
        <v>25</v>
      </c>
      <c r="B31" s="12">
        <v>23175.74</v>
      </c>
      <c r="C31" s="8">
        <v>17472.11</v>
      </c>
      <c r="D31" s="12">
        <v>17462.11</v>
      </c>
      <c r="E31" s="20">
        <f t="shared" si="2"/>
        <v>-10</v>
      </c>
      <c r="F31" s="10">
        <f t="shared" si="3"/>
        <v>99.94276592809912</v>
      </c>
      <c r="G31" s="29"/>
      <c r="H31" s="29"/>
      <c r="I31" s="28"/>
    </row>
    <row r="32" spans="1:9" ht="12.75" customHeight="1">
      <c r="A32" s="21" t="s">
        <v>26</v>
      </c>
      <c r="B32" s="12">
        <v>1631.61</v>
      </c>
      <c r="C32" s="8">
        <v>569.05</v>
      </c>
      <c r="D32" s="12">
        <v>569.05</v>
      </c>
      <c r="E32" s="20">
        <f t="shared" si="2"/>
        <v>0</v>
      </c>
      <c r="F32" s="10">
        <f t="shared" si="3"/>
        <v>100</v>
      </c>
      <c r="G32" s="29"/>
      <c r="H32" s="29"/>
      <c r="I32" s="28"/>
    </row>
    <row r="33" spans="1:9" ht="12.75" customHeight="1">
      <c r="A33" s="21" t="s">
        <v>27</v>
      </c>
      <c r="B33" s="12">
        <v>16664.39</v>
      </c>
      <c r="C33" s="8">
        <v>12473.17</v>
      </c>
      <c r="D33" s="12">
        <v>12473.17</v>
      </c>
      <c r="E33" s="20">
        <f t="shared" si="2"/>
        <v>0</v>
      </c>
      <c r="F33" s="10">
        <f t="shared" si="3"/>
        <v>100</v>
      </c>
      <c r="G33" s="28"/>
      <c r="H33" s="28"/>
      <c r="I33" s="28"/>
    </row>
    <row r="34" spans="1:6" ht="12.75" customHeight="1">
      <c r="A34" s="21" t="s">
        <v>36</v>
      </c>
      <c r="B34" s="12">
        <v>1816.66</v>
      </c>
      <c r="C34" s="8">
        <v>1408.8</v>
      </c>
      <c r="D34" s="12">
        <v>1408.8</v>
      </c>
      <c r="E34" s="20">
        <f t="shared" si="2"/>
        <v>0</v>
      </c>
      <c r="F34" s="10">
        <f t="shared" si="3"/>
        <v>100</v>
      </c>
    </row>
    <row r="35" spans="1:6" ht="12.75">
      <c r="A35" s="21" t="s">
        <v>37</v>
      </c>
      <c r="B35" s="12">
        <v>278</v>
      </c>
      <c r="C35" s="8">
        <v>80</v>
      </c>
      <c r="D35" s="12">
        <v>80</v>
      </c>
      <c r="E35" s="20">
        <f t="shared" si="2"/>
        <v>0</v>
      </c>
      <c r="F35" s="10"/>
    </row>
    <row r="36" spans="1:6" s="19" customFormat="1" ht="15.75">
      <c r="A36" s="22" t="s">
        <v>28</v>
      </c>
      <c r="B36" s="24">
        <f>B7-B26</f>
        <v>-8548.559999999998</v>
      </c>
      <c r="C36" s="24">
        <f>C7-C26</f>
        <v>-8585.76000000001</v>
      </c>
      <c r="D36" s="24">
        <f>D7-D26</f>
        <v>-4927.540000000008</v>
      </c>
      <c r="E36" s="3"/>
      <c r="F36" s="4"/>
    </row>
    <row r="37" spans="1:6" ht="25.5">
      <c r="A37" s="22" t="s">
        <v>4</v>
      </c>
      <c r="B37" s="24">
        <f>B38+B39</f>
        <v>8548.56</v>
      </c>
      <c r="C37" s="16">
        <f>C38+C39</f>
        <v>8585.76</v>
      </c>
      <c r="D37" s="24">
        <f>D38+D39</f>
        <v>4927.54</v>
      </c>
      <c r="E37" s="3"/>
      <c r="F37" s="4"/>
    </row>
    <row r="38" spans="1:6" ht="12.75" customHeight="1">
      <c r="A38" s="21" t="s">
        <v>12</v>
      </c>
      <c r="B38" s="26">
        <v>0</v>
      </c>
      <c r="C38" s="8">
        <f>B38</f>
        <v>0</v>
      </c>
      <c r="D38" s="26">
        <v>0</v>
      </c>
      <c r="E38" s="8"/>
      <c r="F38" s="10"/>
    </row>
    <row r="39" spans="1:6" ht="12.75" customHeight="1">
      <c r="A39" s="21" t="s">
        <v>68</v>
      </c>
      <c r="B39" s="26">
        <v>8548.56</v>
      </c>
      <c r="C39" s="8">
        <v>8585.76</v>
      </c>
      <c r="D39" s="26">
        <v>4927.54</v>
      </c>
      <c r="E39" s="8"/>
      <c r="F39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E34" sqref="E34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38</v>
      </c>
      <c r="B1" s="46"/>
      <c r="C1" s="46"/>
      <c r="D1" s="46"/>
      <c r="E1" s="46"/>
      <c r="F1" s="46"/>
    </row>
    <row r="2" spans="1:6" ht="15.75">
      <c r="A2" s="46" t="s">
        <v>69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45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B8+B19</f>
        <v>10770.300000000001</v>
      </c>
      <c r="C7" s="14">
        <f>C8+C19</f>
        <v>7809.78</v>
      </c>
      <c r="D7" s="14">
        <f>D8+D19</f>
        <v>7904.18</v>
      </c>
      <c r="E7" s="14">
        <f>E8+E19</f>
        <v>94.39999999999986</v>
      </c>
      <c r="F7" s="15">
        <f>D7/C7*100</f>
        <v>101.20874083520918</v>
      </c>
    </row>
    <row r="8" spans="1:6" ht="12.75">
      <c r="A8" s="6" t="s">
        <v>19</v>
      </c>
      <c r="B8" s="3">
        <f>SUM(B9:B18)</f>
        <v>2227.6</v>
      </c>
      <c r="C8" s="3">
        <f>SUM(C9:C18)</f>
        <v>1263.2</v>
      </c>
      <c r="D8" s="3">
        <f>SUM(D9:D18)</f>
        <v>1357.6</v>
      </c>
      <c r="E8" s="3">
        <f>D8-C8</f>
        <v>94.39999999999986</v>
      </c>
      <c r="F8" s="4">
        <f aca="true" t="shared" si="0" ref="F8:F21">D8/C8*100</f>
        <v>107.47308423052564</v>
      </c>
    </row>
    <row r="9" spans="1:6" ht="12.75">
      <c r="A9" s="7" t="s">
        <v>5</v>
      </c>
      <c r="B9" s="8">
        <v>353.5</v>
      </c>
      <c r="C9" s="8">
        <v>254</v>
      </c>
      <c r="D9" s="8">
        <v>490.16</v>
      </c>
      <c r="E9" s="8">
        <f aca="true" t="shared" si="1" ref="E9:E21">D9-C9</f>
        <v>236.16000000000003</v>
      </c>
      <c r="F9" s="10">
        <f t="shared" si="0"/>
        <v>192.9763779527559</v>
      </c>
    </row>
    <row r="10" spans="1:6" ht="12.75">
      <c r="A10" s="7" t="s">
        <v>57</v>
      </c>
      <c r="B10" s="8">
        <v>663.7</v>
      </c>
      <c r="C10" s="8">
        <v>480.2</v>
      </c>
      <c r="D10" s="8">
        <v>650.81</v>
      </c>
      <c r="E10" s="8">
        <f t="shared" si="1"/>
        <v>170.60999999999996</v>
      </c>
      <c r="F10" s="10">
        <f>D10/C10*100</f>
        <v>135.5289462723865</v>
      </c>
    </row>
    <row r="11" spans="1:6" ht="12.75">
      <c r="A11" s="7" t="s">
        <v>6</v>
      </c>
      <c r="B11" s="8">
        <v>0</v>
      </c>
      <c r="C11" s="8">
        <v>0</v>
      </c>
      <c r="D11" s="8">
        <v>0.19</v>
      </c>
      <c r="E11" s="8">
        <f t="shared" si="1"/>
        <v>0.19</v>
      </c>
      <c r="F11" s="10">
        <v>0</v>
      </c>
    </row>
    <row r="12" spans="1:6" ht="12.75">
      <c r="A12" s="7" t="s">
        <v>13</v>
      </c>
      <c r="B12" s="8">
        <v>186</v>
      </c>
      <c r="C12" s="8">
        <v>13</v>
      </c>
      <c r="D12" s="8">
        <v>11.57</v>
      </c>
      <c r="E12" s="8">
        <f t="shared" si="1"/>
        <v>-1.4299999999999997</v>
      </c>
      <c r="F12" s="10">
        <f t="shared" si="0"/>
        <v>89</v>
      </c>
    </row>
    <row r="13" spans="1:6" ht="12.75">
      <c r="A13" s="7" t="s">
        <v>46</v>
      </c>
      <c r="B13" s="8">
        <v>12.5</v>
      </c>
      <c r="C13" s="8">
        <v>9.6</v>
      </c>
      <c r="D13" s="8">
        <v>3.33</v>
      </c>
      <c r="E13" s="8">
        <f t="shared" si="1"/>
        <v>-6.27</v>
      </c>
      <c r="F13" s="10">
        <f t="shared" si="0"/>
        <v>34.68750000000001</v>
      </c>
    </row>
    <row r="14" spans="1:6" ht="12.75">
      <c r="A14" s="7" t="s">
        <v>47</v>
      </c>
      <c r="B14" s="8">
        <v>401</v>
      </c>
      <c r="C14" s="8">
        <v>48.6</v>
      </c>
      <c r="D14" s="8">
        <v>64.68</v>
      </c>
      <c r="E14" s="8">
        <f t="shared" si="1"/>
        <v>16.080000000000005</v>
      </c>
      <c r="F14" s="10">
        <f t="shared" si="0"/>
        <v>133.08641975308643</v>
      </c>
    </row>
    <row r="15" spans="1:6" ht="12.75">
      <c r="A15" s="7" t="s">
        <v>14</v>
      </c>
      <c r="B15" s="8">
        <v>492</v>
      </c>
      <c r="C15" s="8">
        <v>451</v>
      </c>
      <c r="D15" s="10">
        <v>124.1</v>
      </c>
      <c r="E15" s="8">
        <f t="shared" si="1"/>
        <v>-326.9</v>
      </c>
      <c r="F15" s="10">
        <f t="shared" si="0"/>
        <v>27.516629711751662</v>
      </c>
    </row>
    <row r="16" spans="1:6" ht="12.75">
      <c r="A16" s="7" t="s">
        <v>34</v>
      </c>
      <c r="B16" s="8">
        <v>0.5</v>
      </c>
      <c r="C16" s="8">
        <v>0.5</v>
      </c>
      <c r="D16" s="8">
        <v>0.13</v>
      </c>
      <c r="E16" s="8">
        <f t="shared" si="1"/>
        <v>-0.37</v>
      </c>
      <c r="F16" s="10">
        <f t="shared" si="0"/>
        <v>26</v>
      </c>
    </row>
    <row r="17" spans="1:6" ht="12.75">
      <c r="A17" s="9" t="s">
        <v>8</v>
      </c>
      <c r="B17" s="8">
        <v>118.4</v>
      </c>
      <c r="C17" s="8">
        <v>6.3</v>
      </c>
      <c r="D17" s="8">
        <v>7.03</v>
      </c>
      <c r="E17" s="8">
        <f>D17-C17</f>
        <v>0.7300000000000004</v>
      </c>
      <c r="F17" s="10">
        <f>D17/C17*100</f>
        <v>111.5873015873016</v>
      </c>
    </row>
    <row r="18" spans="1:6" ht="12.75">
      <c r="A18" s="7" t="s">
        <v>17</v>
      </c>
      <c r="B18" s="8">
        <v>0</v>
      </c>
      <c r="C18" s="8">
        <f>B18</f>
        <v>0</v>
      </c>
      <c r="D18" s="10">
        <v>5.6</v>
      </c>
      <c r="E18" s="8">
        <f>D18-C18</f>
        <v>5.6</v>
      </c>
      <c r="F18" s="10">
        <v>0</v>
      </c>
    </row>
    <row r="19" spans="1:6" ht="12.75">
      <c r="A19" s="6" t="s">
        <v>18</v>
      </c>
      <c r="B19" s="3">
        <v>8542.7</v>
      </c>
      <c r="C19" s="3">
        <v>6546.58</v>
      </c>
      <c r="D19" s="3">
        <v>6546.58</v>
      </c>
      <c r="E19" s="3">
        <f t="shared" si="1"/>
        <v>0</v>
      </c>
      <c r="F19" s="4">
        <f t="shared" si="0"/>
        <v>100</v>
      </c>
    </row>
    <row r="20" spans="1:6" ht="12.75">
      <c r="A20" s="7" t="s">
        <v>62</v>
      </c>
      <c r="B20" s="8">
        <v>5218.1</v>
      </c>
      <c r="C20" s="8">
        <v>3815</v>
      </c>
      <c r="D20" s="8">
        <v>3815</v>
      </c>
      <c r="E20" s="8">
        <f t="shared" si="1"/>
        <v>0</v>
      </c>
      <c r="F20" s="10">
        <f t="shared" si="0"/>
        <v>100</v>
      </c>
    </row>
    <row r="21" spans="1:6" ht="25.5">
      <c r="A21" s="7" t="s">
        <v>63</v>
      </c>
      <c r="B21" s="8">
        <v>1441.7</v>
      </c>
      <c r="C21" s="8">
        <v>1052.4</v>
      </c>
      <c r="D21" s="8">
        <v>1052.4</v>
      </c>
      <c r="E21" s="8">
        <f t="shared" si="1"/>
        <v>0</v>
      </c>
      <c r="F21" s="10">
        <f t="shared" si="0"/>
        <v>100</v>
      </c>
    </row>
    <row r="22" spans="1:6" ht="15.75">
      <c r="A22" s="13" t="s">
        <v>3</v>
      </c>
      <c r="B22" s="36">
        <f>SUM(B23:B30)</f>
        <v>12312.83</v>
      </c>
      <c r="C22" s="36">
        <f>SUM(C23:C30)</f>
        <v>9186.800000000001</v>
      </c>
      <c r="D22" s="36">
        <f>SUM(D23:D30)</f>
        <v>8219.99</v>
      </c>
      <c r="E22" s="36">
        <f>SUM(E23:E30)</f>
        <v>-966.8099999999997</v>
      </c>
      <c r="F22" s="15">
        <f>D22/C22*100</f>
        <v>89.47609613793702</v>
      </c>
    </row>
    <row r="23" spans="1:6" ht="12.75">
      <c r="A23" s="21" t="s">
        <v>20</v>
      </c>
      <c r="B23" s="12">
        <v>2665.43</v>
      </c>
      <c r="C23" s="12">
        <v>1959.58</v>
      </c>
      <c r="D23" s="12">
        <v>1748.93</v>
      </c>
      <c r="E23" s="20">
        <f aca="true" t="shared" si="2" ref="E23:E30">D23-C23</f>
        <v>-210.64999999999986</v>
      </c>
      <c r="F23" s="10">
        <f aca="true" t="shared" si="3" ref="F23:F30">D23/C23*100</f>
        <v>89.25024750201574</v>
      </c>
    </row>
    <row r="24" spans="1:6" ht="12.75">
      <c r="A24" s="21" t="s">
        <v>21</v>
      </c>
      <c r="B24" s="12">
        <v>74.5</v>
      </c>
      <c r="C24" s="12">
        <v>55.8</v>
      </c>
      <c r="D24" s="12">
        <v>49.08</v>
      </c>
      <c r="E24" s="20">
        <f t="shared" si="2"/>
        <v>-6.719999999999999</v>
      </c>
      <c r="F24" s="10">
        <f t="shared" si="3"/>
        <v>87.95698924731184</v>
      </c>
    </row>
    <row r="25" spans="1:6" ht="25.5">
      <c r="A25" s="21" t="s">
        <v>22</v>
      </c>
      <c r="B25" s="12">
        <v>496</v>
      </c>
      <c r="C25" s="12">
        <v>306.62</v>
      </c>
      <c r="D25" s="12">
        <v>226.45</v>
      </c>
      <c r="E25" s="20">
        <f t="shared" si="2"/>
        <v>-80.17000000000002</v>
      </c>
      <c r="F25" s="10">
        <f t="shared" si="3"/>
        <v>73.8536299002022</v>
      </c>
    </row>
    <row r="26" spans="1:6" ht="12.75">
      <c r="A26" s="21" t="s">
        <v>23</v>
      </c>
      <c r="B26" s="12">
        <v>1335.5</v>
      </c>
      <c r="C26" s="12">
        <v>800</v>
      </c>
      <c r="D26" s="12">
        <v>737.65</v>
      </c>
      <c r="E26" s="20">
        <f t="shared" si="2"/>
        <v>-62.35000000000002</v>
      </c>
      <c r="F26" s="10">
        <f t="shared" si="3"/>
        <v>92.20625</v>
      </c>
    </row>
    <row r="27" spans="1:6" ht="12.75">
      <c r="A27" s="21" t="s">
        <v>24</v>
      </c>
      <c r="B27" s="12">
        <v>3528.1</v>
      </c>
      <c r="C27" s="12">
        <v>2608.77</v>
      </c>
      <c r="D27" s="12">
        <v>2031.38</v>
      </c>
      <c r="E27" s="20">
        <f t="shared" si="2"/>
        <v>-577.3899999999999</v>
      </c>
      <c r="F27" s="10">
        <f t="shared" si="3"/>
        <v>77.86734744726442</v>
      </c>
    </row>
    <row r="28" spans="1:6" ht="12.75" customHeight="1">
      <c r="A28" s="21" t="s">
        <v>25</v>
      </c>
      <c r="B28" s="12">
        <v>2918</v>
      </c>
      <c r="C28" s="12">
        <v>2199.75</v>
      </c>
      <c r="D28" s="12">
        <v>2199.75</v>
      </c>
      <c r="E28" s="20">
        <f t="shared" si="2"/>
        <v>0</v>
      </c>
      <c r="F28" s="10">
        <f t="shared" si="3"/>
        <v>100</v>
      </c>
    </row>
    <row r="29" spans="1:6" ht="12.75" customHeight="1">
      <c r="A29" s="21" t="s">
        <v>26</v>
      </c>
      <c r="B29" s="12">
        <v>1265.3</v>
      </c>
      <c r="C29" s="12">
        <v>1226.28</v>
      </c>
      <c r="D29" s="12">
        <v>1196.75</v>
      </c>
      <c r="E29" s="20">
        <f t="shared" si="2"/>
        <v>-29.529999999999973</v>
      </c>
      <c r="F29" s="10">
        <f t="shared" si="3"/>
        <v>97.59190396972959</v>
      </c>
    </row>
    <row r="30" spans="1:6" ht="12.75" customHeight="1">
      <c r="A30" s="21" t="s">
        <v>27</v>
      </c>
      <c r="B30" s="12">
        <v>30</v>
      </c>
      <c r="C30" s="12">
        <v>30</v>
      </c>
      <c r="D30" s="12">
        <v>30</v>
      </c>
      <c r="E30" s="20">
        <f t="shared" si="2"/>
        <v>0</v>
      </c>
      <c r="F30" s="10">
        <f t="shared" si="3"/>
        <v>100</v>
      </c>
    </row>
    <row r="31" spans="1:6" s="19" customFormat="1" ht="15.75">
      <c r="A31" s="17" t="s">
        <v>28</v>
      </c>
      <c r="B31" s="24">
        <f>B7-B22</f>
        <v>-1542.5299999999988</v>
      </c>
      <c r="C31" s="24">
        <f>C7-C22</f>
        <v>-1377.0200000000013</v>
      </c>
      <c r="D31" s="24">
        <f>D7-D22</f>
        <v>-315.8099999999995</v>
      </c>
      <c r="E31" s="16"/>
      <c r="F31" s="15"/>
    </row>
    <row r="32" spans="1:6" ht="25.5">
      <c r="A32" s="22" t="s">
        <v>4</v>
      </c>
      <c r="B32" s="25">
        <f>B33+B34</f>
        <v>1542.53</v>
      </c>
      <c r="C32" s="25">
        <f>C33+C34</f>
        <v>1377.02</v>
      </c>
      <c r="D32" s="25">
        <f>D33+D34</f>
        <v>315.81</v>
      </c>
      <c r="E32" s="3"/>
      <c r="F32" s="4"/>
    </row>
    <row r="33" spans="1:6" ht="12.75" customHeight="1">
      <c r="A33" s="21" t="s">
        <v>12</v>
      </c>
      <c r="B33" s="26">
        <v>0</v>
      </c>
      <c r="C33" s="26">
        <v>0</v>
      </c>
      <c r="D33" s="26">
        <v>0</v>
      </c>
      <c r="E33" s="8"/>
      <c r="F33" s="10"/>
    </row>
    <row r="34" spans="1:6" ht="12.75" customHeight="1">
      <c r="A34" s="21" t="s">
        <v>68</v>
      </c>
      <c r="B34" s="26">
        <v>1542.53</v>
      </c>
      <c r="C34" s="26">
        <v>1377.02</v>
      </c>
      <c r="D34" s="26">
        <v>315.81</v>
      </c>
      <c r="E34" s="8"/>
      <c r="F34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F16" sqref="F16:F2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6" t="s">
        <v>39</v>
      </c>
      <c r="B1" s="46"/>
      <c r="C1" s="46"/>
      <c r="D1" s="46"/>
      <c r="E1" s="46"/>
      <c r="F1" s="46"/>
    </row>
    <row r="2" spans="1:6" ht="15.75">
      <c r="A2" s="46" t="s">
        <v>69</v>
      </c>
      <c r="B2" s="46"/>
      <c r="C2" s="46"/>
      <c r="D2" s="46"/>
      <c r="E2" s="46"/>
      <c r="F2" s="46"/>
    </row>
    <row r="3" spans="1:6" ht="12.75" customHeight="1">
      <c r="A3" s="45"/>
      <c r="B3" s="45"/>
      <c r="C3" s="45"/>
      <c r="D3" s="45"/>
      <c r="E3" s="45"/>
      <c r="F3" s="45"/>
    </row>
    <row r="4" spans="1:7" ht="12.75">
      <c r="A4" s="44" t="s">
        <v>45</v>
      </c>
      <c r="B4" s="44"/>
      <c r="C4" s="44"/>
      <c r="D4" s="44"/>
      <c r="E4" s="44"/>
      <c r="F4" s="44"/>
      <c r="G4" s="1"/>
    </row>
    <row r="5" spans="1:6" ht="38.25">
      <c r="A5" s="2" t="s">
        <v>0</v>
      </c>
      <c r="B5" s="35" t="s">
        <v>61</v>
      </c>
      <c r="C5" s="35" t="s">
        <v>1</v>
      </c>
      <c r="D5" s="35" t="s">
        <v>70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.75">
      <c r="A7" s="13" t="s">
        <v>2</v>
      </c>
      <c r="B7" s="14">
        <f>B8+B22</f>
        <v>9040.859999999999</v>
      </c>
      <c r="C7" s="14">
        <f>C8+C22</f>
        <v>7175.129999999999</v>
      </c>
      <c r="D7" s="14">
        <f>D8+D22</f>
        <v>6557.72</v>
      </c>
      <c r="E7" s="16">
        <f>D7-C7</f>
        <v>-617.409999999999</v>
      </c>
      <c r="F7" s="15">
        <f>D7/C7*100</f>
        <v>91.39513848529575</v>
      </c>
    </row>
    <row r="8" spans="1:6" ht="12.75">
      <c r="A8" s="6" t="s">
        <v>19</v>
      </c>
      <c r="B8" s="3">
        <f>SUM(B9:B21)</f>
        <v>2959.0699999999993</v>
      </c>
      <c r="C8" s="3">
        <f>SUM(C9:C21)</f>
        <v>2431.2099999999996</v>
      </c>
      <c r="D8" s="3">
        <f>SUM(D9:D21)</f>
        <v>1813.8000000000002</v>
      </c>
      <c r="E8" s="3">
        <f>D8-C8</f>
        <v>-617.4099999999994</v>
      </c>
      <c r="F8" s="4">
        <f>D8/C8*100</f>
        <v>74.6048264033136</v>
      </c>
    </row>
    <row r="9" spans="1:6" ht="12.75">
      <c r="A9" s="7" t="s">
        <v>5</v>
      </c>
      <c r="B9" s="8">
        <v>739.7</v>
      </c>
      <c r="C9" s="8">
        <v>554.79</v>
      </c>
      <c r="D9" s="8">
        <v>525.66</v>
      </c>
      <c r="E9" s="8">
        <f aca="true" t="shared" si="0" ref="E9:E22">D9-C9</f>
        <v>-29.129999999999995</v>
      </c>
      <c r="F9" s="10">
        <f>D9/C9*100</f>
        <v>94.7493646244525</v>
      </c>
    </row>
    <row r="10" spans="1:6" ht="12.75">
      <c r="A10" s="7" t="s">
        <v>57</v>
      </c>
      <c r="B10" s="8">
        <v>1021.62</v>
      </c>
      <c r="C10" s="8">
        <v>708.45</v>
      </c>
      <c r="D10" s="8">
        <v>915.37</v>
      </c>
      <c r="E10" s="8">
        <f t="shared" si="0"/>
        <v>206.91999999999996</v>
      </c>
      <c r="F10" s="10">
        <f>D10/C10*100</f>
        <v>129.20742465946785</v>
      </c>
    </row>
    <row r="11" spans="1:6" ht="12.75">
      <c r="A11" s="7" t="s">
        <v>6</v>
      </c>
      <c r="B11" s="8">
        <v>0.15</v>
      </c>
      <c r="C11" s="8">
        <v>0.15</v>
      </c>
      <c r="D11" s="8">
        <v>0.4</v>
      </c>
      <c r="E11" s="8">
        <f t="shared" si="0"/>
        <v>0.25</v>
      </c>
      <c r="F11" s="10">
        <f>D11/C11*100</f>
        <v>266.6666666666667</v>
      </c>
    </row>
    <row r="12" spans="1:6" ht="12.75">
      <c r="A12" s="7" t="s">
        <v>13</v>
      </c>
      <c r="B12" s="8">
        <v>96</v>
      </c>
      <c r="C12" s="8">
        <v>96</v>
      </c>
      <c r="D12" s="8">
        <v>22.17</v>
      </c>
      <c r="E12" s="8">
        <f t="shared" si="0"/>
        <v>-73.83</v>
      </c>
      <c r="F12" s="10">
        <f>D12/C12*100</f>
        <v>23.09375</v>
      </c>
    </row>
    <row r="13" spans="1:6" ht="12.75">
      <c r="A13" s="7" t="s">
        <v>46</v>
      </c>
      <c r="B13" s="8">
        <v>9.3</v>
      </c>
      <c r="C13" s="8">
        <v>9.3</v>
      </c>
      <c r="D13" s="10">
        <v>5.7</v>
      </c>
      <c r="E13" s="8">
        <f t="shared" si="0"/>
        <v>-3.6000000000000005</v>
      </c>
      <c r="F13" s="10">
        <f>D13/C13*100</f>
        <v>61.29032258064516</v>
      </c>
    </row>
    <row r="14" spans="1:6" ht="12.75">
      <c r="A14" s="7" t="s">
        <v>47</v>
      </c>
      <c r="B14" s="8">
        <v>255.3</v>
      </c>
      <c r="C14" s="8">
        <v>255.3</v>
      </c>
      <c r="D14" s="8">
        <v>55.89</v>
      </c>
      <c r="E14" s="8">
        <f t="shared" si="0"/>
        <v>-199.41000000000003</v>
      </c>
      <c r="F14" s="10">
        <f>D14/C14*100</f>
        <v>21.89189189189189</v>
      </c>
    </row>
    <row r="15" spans="1:6" ht="12.75">
      <c r="A15" s="7" t="s">
        <v>14</v>
      </c>
      <c r="B15" s="8">
        <v>674</v>
      </c>
      <c r="C15" s="8">
        <v>674</v>
      </c>
      <c r="D15" s="8">
        <v>164.55</v>
      </c>
      <c r="E15" s="8">
        <f t="shared" si="0"/>
        <v>-509.45</v>
      </c>
      <c r="F15" s="10">
        <f>D15/C15*100</f>
        <v>24.413946587537094</v>
      </c>
    </row>
    <row r="16" spans="1:6" ht="12.75">
      <c r="A16" s="7" t="s">
        <v>34</v>
      </c>
      <c r="B16" s="10">
        <v>5.7</v>
      </c>
      <c r="C16" s="8">
        <v>4.29</v>
      </c>
      <c r="D16" s="10">
        <v>4.7</v>
      </c>
      <c r="E16" s="8">
        <f t="shared" si="0"/>
        <v>0.41000000000000014</v>
      </c>
      <c r="F16" s="10">
        <f aca="true" t="shared" si="1" ref="F16:F25">D16/C16*100</f>
        <v>109.55710955710956</v>
      </c>
    </row>
    <row r="17" spans="1:6" ht="12.75">
      <c r="A17" s="7" t="s">
        <v>65</v>
      </c>
      <c r="B17" s="8">
        <v>0.2</v>
      </c>
      <c r="C17" s="8">
        <v>0.15</v>
      </c>
      <c r="D17" s="8">
        <v>0.06</v>
      </c>
      <c r="E17" s="8">
        <f t="shared" si="0"/>
        <v>-0.09</v>
      </c>
      <c r="F17" s="10">
        <f t="shared" si="1"/>
        <v>40</v>
      </c>
    </row>
    <row r="18" spans="1:6" ht="12.75">
      <c r="A18" s="9" t="s">
        <v>8</v>
      </c>
      <c r="B18" s="8">
        <v>113.2</v>
      </c>
      <c r="C18" s="8">
        <v>84.89</v>
      </c>
      <c r="D18" s="8">
        <v>74.61</v>
      </c>
      <c r="E18" s="8">
        <f t="shared" si="0"/>
        <v>-10.280000000000001</v>
      </c>
      <c r="F18" s="10">
        <f t="shared" si="1"/>
        <v>87.89021086111438</v>
      </c>
    </row>
    <row r="19" spans="1:6" ht="12.75">
      <c r="A19" s="7" t="s">
        <v>9</v>
      </c>
      <c r="B19" s="8">
        <v>4.39</v>
      </c>
      <c r="C19" s="8">
        <v>4.39</v>
      </c>
      <c r="D19" s="8">
        <v>5.18</v>
      </c>
      <c r="E19" s="8">
        <f t="shared" si="0"/>
        <v>0.79</v>
      </c>
      <c r="F19" s="10">
        <f t="shared" si="1"/>
        <v>117.99544419134395</v>
      </c>
    </row>
    <row r="20" spans="1:6" ht="12.75">
      <c r="A20" s="7" t="s">
        <v>66</v>
      </c>
      <c r="B20" s="8">
        <v>14.43</v>
      </c>
      <c r="C20" s="8">
        <v>14.42</v>
      </c>
      <c r="D20" s="8">
        <v>14.43</v>
      </c>
      <c r="E20" s="8">
        <f t="shared" si="0"/>
        <v>0.009999999999999787</v>
      </c>
      <c r="F20" s="10">
        <f t="shared" si="1"/>
        <v>100.06934812760055</v>
      </c>
    </row>
    <row r="21" spans="1:6" ht="12.75">
      <c r="A21" s="7" t="s">
        <v>17</v>
      </c>
      <c r="B21" s="8">
        <v>25.08</v>
      </c>
      <c r="C21" s="8">
        <v>25.08</v>
      </c>
      <c r="D21" s="8">
        <v>25.08</v>
      </c>
      <c r="E21" s="8">
        <f t="shared" si="0"/>
        <v>0</v>
      </c>
      <c r="F21" s="10">
        <f t="shared" si="1"/>
        <v>100</v>
      </c>
    </row>
    <row r="22" spans="1:7" ht="12.75">
      <c r="A22" s="6" t="s">
        <v>18</v>
      </c>
      <c r="B22" s="3">
        <v>6081.79</v>
      </c>
      <c r="C22" s="3">
        <v>4743.92</v>
      </c>
      <c r="D22" s="3">
        <v>4743.92</v>
      </c>
      <c r="E22" s="3">
        <f t="shared" si="0"/>
        <v>0</v>
      </c>
      <c r="F22" s="4">
        <f t="shared" si="1"/>
        <v>100</v>
      </c>
      <c r="G22" s="39"/>
    </row>
    <row r="23" spans="1:6" ht="12.75">
      <c r="A23" s="7" t="s">
        <v>62</v>
      </c>
      <c r="B23" s="8">
        <v>4041.9</v>
      </c>
      <c r="C23" s="8">
        <v>2954.4</v>
      </c>
      <c r="D23" s="8">
        <v>2954.4</v>
      </c>
      <c r="E23" s="8">
        <f>D23-C23</f>
        <v>0</v>
      </c>
      <c r="F23" s="10">
        <f t="shared" si="1"/>
        <v>100</v>
      </c>
    </row>
    <row r="24" spans="1:6" ht="25.5">
      <c r="A24" s="7" t="s">
        <v>63</v>
      </c>
      <c r="B24" s="8">
        <v>835.9</v>
      </c>
      <c r="C24" s="8">
        <v>610.2</v>
      </c>
      <c r="D24" s="8">
        <v>610.2</v>
      </c>
      <c r="E24" s="8">
        <f>D24-C24</f>
        <v>0</v>
      </c>
      <c r="F24" s="10">
        <f t="shared" si="1"/>
        <v>100</v>
      </c>
    </row>
    <row r="25" spans="1:6" ht="15.75">
      <c r="A25" s="13" t="s">
        <v>3</v>
      </c>
      <c r="B25" s="36">
        <f>B26+B27+B28+B29+B30+B31+B32+B33</f>
        <v>11112.96</v>
      </c>
      <c r="C25" s="36">
        <f>C26+C27+C28+C29+C30+C31+C32+C33</f>
        <v>7437.72</v>
      </c>
      <c r="D25" s="36">
        <f>D26+D27+D28+D29+D30+D31+D32+D33</f>
        <v>7033.79</v>
      </c>
      <c r="E25" s="14">
        <f>E26+E27+E28+E29+E30+E31+E32+E33</f>
        <v>-403.9300000000003</v>
      </c>
      <c r="F25" s="15">
        <f t="shared" si="1"/>
        <v>94.5691690464282</v>
      </c>
    </row>
    <row r="26" spans="1:6" ht="12.75">
      <c r="A26" s="21" t="s">
        <v>20</v>
      </c>
      <c r="B26" s="12">
        <v>2376.32</v>
      </c>
      <c r="C26" s="12">
        <v>1372.51</v>
      </c>
      <c r="D26" s="12">
        <v>1372.28</v>
      </c>
      <c r="E26" s="20">
        <f aca="true" t="shared" si="2" ref="E26:E33">D26-C26</f>
        <v>-0.2300000000000182</v>
      </c>
      <c r="F26" s="10">
        <f aca="true" t="shared" si="3" ref="F26:F32">D26/C26*100</f>
        <v>99.98324238074768</v>
      </c>
    </row>
    <row r="27" spans="1:6" ht="12.75">
      <c r="A27" s="21" t="s">
        <v>21</v>
      </c>
      <c r="B27" s="12">
        <v>74.5</v>
      </c>
      <c r="C27" s="12">
        <v>55.8</v>
      </c>
      <c r="D27" s="12">
        <v>55.8</v>
      </c>
      <c r="E27" s="20">
        <f t="shared" si="2"/>
        <v>0</v>
      </c>
      <c r="F27" s="10">
        <f t="shared" si="3"/>
        <v>100</v>
      </c>
    </row>
    <row r="28" spans="1:6" ht="25.5">
      <c r="A28" s="21" t="s">
        <v>22</v>
      </c>
      <c r="B28" s="12">
        <v>348.7</v>
      </c>
      <c r="C28" s="12">
        <v>156.96</v>
      </c>
      <c r="D28" s="12">
        <v>156.96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23</v>
      </c>
      <c r="B29" s="12">
        <v>1911.98</v>
      </c>
      <c r="C29" s="12">
        <v>1203.7</v>
      </c>
      <c r="D29" s="12">
        <v>1203.7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24</v>
      </c>
      <c r="B30" s="12">
        <v>1514.8</v>
      </c>
      <c r="C30" s="12">
        <v>1017.75</v>
      </c>
      <c r="D30" s="12">
        <v>867.76</v>
      </c>
      <c r="E30" s="20">
        <f t="shared" si="2"/>
        <v>-149.99</v>
      </c>
      <c r="F30" s="10">
        <f t="shared" si="3"/>
        <v>85.26258904446082</v>
      </c>
    </row>
    <row r="31" spans="1:6" ht="12.75" customHeight="1">
      <c r="A31" s="21" t="s">
        <v>25</v>
      </c>
      <c r="B31" s="12">
        <v>3520.34</v>
      </c>
      <c r="C31" s="12">
        <v>2311.3</v>
      </c>
      <c r="D31" s="12">
        <v>2311.29</v>
      </c>
      <c r="E31" s="20">
        <f t="shared" si="2"/>
        <v>-0.010000000000218279</v>
      </c>
      <c r="F31" s="10">
        <f t="shared" si="3"/>
        <v>99.99956734305368</v>
      </c>
    </row>
    <row r="32" spans="1:6" ht="12.75" customHeight="1">
      <c r="A32" s="21" t="s">
        <v>26</v>
      </c>
      <c r="B32" s="12">
        <v>1366.32</v>
      </c>
      <c r="C32" s="12">
        <v>1319.7</v>
      </c>
      <c r="D32" s="12">
        <v>1066</v>
      </c>
      <c r="E32" s="20">
        <f t="shared" si="2"/>
        <v>-253.70000000000005</v>
      </c>
      <c r="F32" s="10">
        <f t="shared" si="3"/>
        <v>80.77593392437676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28</v>
      </c>
      <c r="B34" s="24">
        <f>B7-B25</f>
        <v>-2072.1000000000004</v>
      </c>
      <c r="C34" s="24">
        <f>C7-C25</f>
        <v>-262.59000000000106</v>
      </c>
      <c r="D34" s="24">
        <f>D7-D25</f>
        <v>-476.0699999999997</v>
      </c>
      <c r="E34" s="16"/>
      <c r="F34" s="15"/>
    </row>
    <row r="35" spans="1:6" ht="25.5">
      <c r="A35" s="22" t="s">
        <v>4</v>
      </c>
      <c r="B35" s="25">
        <f>B36+B37</f>
        <v>2072.1</v>
      </c>
      <c r="C35" s="25">
        <f>C36+C37</f>
        <v>262.59</v>
      </c>
      <c r="D35" s="25">
        <f>D36+D37</f>
        <v>476.07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68</v>
      </c>
      <c r="B37" s="26">
        <v>2072.1</v>
      </c>
      <c r="C37" s="26">
        <v>262.59</v>
      </c>
      <c r="D37" s="26">
        <v>476.07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  <ignoredErrors>
    <ignoredError sqref="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fau-2</cp:lastModifiedBy>
  <cp:lastPrinted>2016-05-17T10:31:41Z</cp:lastPrinted>
  <dcterms:created xsi:type="dcterms:W3CDTF">2002-03-11T10:22:12Z</dcterms:created>
  <dcterms:modified xsi:type="dcterms:W3CDTF">2016-10-24T05:07:44Z</dcterms:modified>
  <cp:category/>
  <cp:version/>
  <cp:contentType/>
  <cp:contentStatus/>
</cp:coreProperties>
</file>