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432" windowWidth="15456" windowHeight="10140" firstSheet="3" activeTab="8"/>
  </bookViews>
  <sheets>
    <sheet name="В.Давыдовское СП" sheetId="1" r:id="rId1"/>
    <sheet name="Горское СП" sheetId="2" r:id="rId2"/>
    <sheet name="Гремячинское СП" sheetId="3" r:id="rId3"/>
    <sheet name="Комаровское СП" sheetId="4" r:id="rId4"/>
    <sheet name="Крыловское СП" sheetId="5" r:id="rId5"/>
    <sheet name="Новозалесновское СП" sheetId="6" r:id="rId6"/>
    <sheet name="Осинское городское поселение" sheetId="7" r:id="rId7"/>
    <sheet name="Паклинское СП" sheetId="8" r:id="rId8"/>
    <sheet name="Пальское СП" sheetId="9" r:id="rId9"/>
  </sheets>
  <definedNames>
    <definedName name="APPT" localSheetId="0">'В.Давыдовское СП'!#REF!</definedName>
    <definedName name="FIO" localSheetId="0">'В.Давыдовское СП'!#REF!</definedName>
    <definedName name="SIGN" localSheetId="0">'В.Давыдовское СП'!#REF!</definedName>
  </definedNames>
  <calcPr fullCalcOnLoad="1"/>
</workbook>
</file>

<file path=xl/sharedStrings.xml><?xml version="1.0" encoding="utf-8"?>
<sst xmlns="http://schemas.openxmlformats.org/spreadsheetml/2006/main" count="425" uniqueCount="89">
  <si>
    <t xml:space="preserve">Наименование </t>
  </si>
  <si>
    <t xml:space="preserve">Утверждено на отчетную дату </t>
  </si>
  <si>
    <t>ДОХОДЫ</t>
  </si>
  <si>
    <t>РАСХОДЫ</t>
  </si>
  <si>
    <t>Источники для покрытия дефицита бюджета, в том числе</t>
  </si>
  <si>
    <t>Налог на доходы физических лиц</t>
  </si>
  <si>
    <t>Единый сельскохозяйственный налог</t>
  </si>
  <si>
    <t>Доходы, получаемые в виде арендной платы за земельные участки</t>
  </si>
  <si>
    <t>Доходы от сдачи в аренду имущества</t>
  </si>
  <si>
    <t>Доходы от компенсации затрат государства</t>
  </si>
  <si>
    <t>Доходы от реализации имущества</t>
  </si>
  <si>
    <t>Доходы от продажи земельных участков</t>
  </si>
  <si>
    <t>Кредиты кредитных организаций в валюте РФ</t>
  </si>
  <si>
    <t>Налог на имущество физических лиц</t>
  </si>
  <si>
    <t xml:space="preserve">Земельный налог </t>
  </si>
  <si>
    <t>Отчет об исполнении бюджета Верхнедавыдовского сельского поселения</t>
  </si>
  <si>
    <t>в том числе Дотации</t>
  </si>
  <si>
    <t>Прочие неналоговые доходы</t>
  </si>
  <si>
    <t>Безвозмездные поступления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</si>
  <si>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</si>
  <si>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</si>
  <si>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</si>
  <si>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</si>
  <si>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</si>
  <si>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</si>
  <si>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</si>
  <si>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</si>
  <si>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</si>
  <si>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ДЕФИЦИТ (ПРОФИЦИТ)</t>
  </si>
  <si>
    <t>Отчет об исполнении бюджета Горского сельского поселения</t>
  </si>
  <si>
    <t>Отчет об исполнении бюджета Гремячинского сельского поселения</t>
  </si>
  <si>
    <t>Отчет об исполнении бюджета Комаровского сельского поселения</t>
  </si>
  <si>
    <t>Отчет об исполнении бюджета Крыловского сельского поселения</t>
  </si>
  <si>
    <t>Отчет об исполнении бюджета Новозалесновского сельского поселения</t>
  </si>
  <si>
    <t>Государственная пошлина</t>
  </si>
  <si>
    <t>Отчет об исполнении бюджета Осинского городского поселения</t>
  </si>
  <si>
    <t>Средства массовой информации</t>
  </si>
  <si>
    <t>Обслуживание муниципального долга</t>
  </si>
  <si>
    <t>Отчет об исполнении бюджета Паклинского сельского поселения</t>
  </si>
  <si>
    <t>Отчет об исполнении бюджета Пальского сельского поселения</t>
  </si>
  <si>
    <t>Единица измерения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</si>
  <si>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</si>
  <si>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</si>
  <si>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</si>
  <si>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тыс. руб.</t>
  </si>
  <si>
    <t>Единица измерения                                                                                                                                                                    тыс. руб.</t>
  </si>
  <si>
    <t>Транспортный налог с организаций</t>
  </si>
  <si>
    <t>Транспортный налог с физических лиц</t>
  </si>
  <si>
    <t>Штрафы</t>
  </si>
  <si>
    <t>1</t>
  </si>
  <si>
    <t>2</t>
  </si>
  <si>
    <t>3</t>
  </si>
  <si>
    <t>4</t>
  </si>
  <si>
    <t>5</t>
  </si>
  <si>
    <t>6</t>
  </si>
  <si>
    <r>
      <t xml:space="preserve">Отклонение </t>
    </r>
    <r>
      <rPr>
        <sz val="10"/>
        <rFont val="Times New Roman"/>
        <family val="1"/>
      </rPr>
      <t>(4-3)</t>
    </r>
  </si>
  <si>
    <r>
      <t xml:space="preserve">Процент исполнения, % </t>
    </r>
    <r>
      <rPr>
        <sz val="10"/>
        <rFont val="Times New Roman"/>
        <family val="1"/>
      </rPr>
      <t>(4/3*100)</t>
    </r>
  </si>
  <si>
    <t>Единица измерения                                                                                                                                                                             тыс. руб.</t>
  </si>
  <si>
    <t>Доходы от реализации  имущества</t>
  </si>
  <si>
    <t>Задолженность по отмененным налогам</t>
  </si>
  <si>
    <t>Акцизы на нефтепродукты</t>
  </si>
  <si>
    <t>Штрафы, санкции, возмещение ущерба</t>
  </si>
  <si>
    <t>Единица измерения                                                                                                                                                                                            тыс. руб.</t>
  </si>
  <si>
    <t>в том числе :Дотации</t>
  </si>
  <si>
    <t xml:space="preserve"> иные межбюджетные трансферты в виде иных дотаций</t>
  </si>
  <si>
    <t>Платежи от муниципальных унитарных предприятий</t>
  </si>
  <si>
    <t>Доходы от сдачи в аренду земли</t>
  </si>
  <si>
    <t>Аренда земли</t>
  </si>
  <si>
    <t xml:space="preserve"> </t>
  </si>
  <si>
    <t>Аренда имущества</t>
  </si>
  <si>
    <t>Здравоохранение</t>
  </si>
  <si>
    <t>Утверждено на 2018 год</t>
  </si>
  <si>
    <t>Утверждено на 2018  год</t>
  </si>
  <si>
    <t>Средства самообложения граждан</t>
  </si>
  <si>
    <t>Доходы от использования имущества</t>
  </si>
  <si>
    <t>доходы от компенсации затрат бюджетов сельских поселений</t>
  </si>
  <si>
    <t>Компенсации затрат бюджетов поселений</t>
  </si>
  <si>
    <t xml:space="preserve">Доходы от оказания платных услуг и компенсации затрат </t>
  </si>
  <si>
    <t>Доходы от сдачи в аренду и использования имущества</t>
  </si>
  <si>
    <t>Доходы от компенсации затрат бюджетов поселений</t>
  </si>
  <si>
    <t xml:space="preserve"> за  2018 год</t>
  </si>
  <si>
    <t>Факт за  2018  год</t>
  </si>
  <si>
    <t>Изменение остатков средств на 01.01.2019</t>
  </si>
  <si>
    <t xml:space="preserve"> за 2018 год</t>
  </si>
  <si>
    <t>Факт за 2018  год</t>
  </si>
  <si>
    <t>зменение остатков средств на 01.01.2019</t>
  </si>
  <si>
    <t>Доходы от аренды земельных участков</t>
  </si>
  <si>
    <t>Факт 2018  год</t>
  </si>
  <si>
    <t>Задолженность и перерасчеты по отмененным налогам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</si>
</sst>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0.000"/>
    <numFmt numFmtId="176" formatCode="[$-FC19]d\ mmmm\ yyyy\ &quot;г.&quot;"/>
    <numFmt numFmtId="177" formatCode="#,##0.000"/>
    <numFmt numFmtId="178" formatCode="#,##0.00&quot;р.&quot;"/>
    <numFmt numFmtId="179" formatCode="#,##0.00_р_.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6"/>
  <sheetViews>
    <sheetView showGridLines="0" zoomScalePageLayoutView="0" workbookViewId="0" topLeftCell="A7">
      <selection activeCell="I37" sqref="I37"/>
    </sheetView>
  </sheetViews>
  <sheetFormatPr defaultColWidth="9.140625" defaultRowHeight="12.75" customHeight="1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15</v>
      </c>
      <c r="B1" s="45"/>
      <c r="C1" s="45"/>
      <c r="D1" s="45"/>
      <c r="E1" s="45"/>
      <c r="F1" s="45"/>
    </row>
    <row r="2" spans="1:6" ht="15">
      <c r="A2" s="45" t="s">
        <v>80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57</v>
      </c>
      <c r="B4" s="43"/>
      <c r="C4" s="43"/>
      <c r="D4" s="43"/>
      <c r="E4" s="43"/>
      <c r="F4" s="43"/>
      <c r="G4" s="1"/>
    </row>
    <row r="5" spans="1:6" ht="38.25" customHeight="1">
      <c r="A5" s="2" t="s">
        <v>0</v>
      </c>
      <c r="B5" s="35" t="s">
        <v>71</v>
      </c>
      <c r="C5" s="35" t="s">
        <v>1</v>
      </c>
      <c r="D5" s="35" t="s">
        <v>81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38" t="s">
        <v>2</v>
      </c>
      <c r="B7" s="18">
        <f>B8+B21</f>
        <v>9186.48</v>
      </c>
      <c r="C7" s="18">
        <f>C8+C21</f>
        <v>9186.48</v>
      </c>
      <c r="D7" s="18">
        <f>D8+D21</f>
        <v>9197.2</v>
      </c>
      <c r="E7" s="16">
        <f>D7-C7</f>
        <v>10.720000000001164</v>
      </c>
      <c r="F7" s="15">
        <f>D7/C7*100</f>
        <v>100.11669322743859</v>
      </c>
    </row>
    <row r="8" spans="1:6" ht="12.75">
      <c r="A8" s="6" t="s">
        <v>19</v>
      </c>
      <c r="B8" s="3">
        <f>SUM(B9:B19)</f>
        <v>1474</v>
      </c>
      <c r="C8" s="3">
        <f>SUM(C9:C19)</f>
        <v>1474</v>
      </c>
      <c r="D8" s="3">
        <f>SUM(D9:D20)</f>
        <v>1505.0199999999998</v>
      </c>
      <c r="E8" s="3">
        <f>D8-C8</f>
        <v>31.019999999999754</v>
      </c>
      <c r="F8" s="4">
        <f>D8/C8*100</f>
        <v>102.10447761194028</v>
      </c>
    </row>
    <row r="9" spans="1:6" ht="12.75">
      <c r="A9" s="7" t="s">
        <v>5</v>
      </c>
      <c r="B9" s="8">
        <v>134</v>
      </c>
      <c r="C9" s="11">
        <v>134</v>
      </c>
      <c r="D9" s="8">
        <v>154.88</v>
      </c>
      <c r="E9" s="8">
        <f>D9-C9</f>
        <v>20.879999999999995</v>
      </c>
      <c r="F9" s="10">
        <f aca="true" t="shared" si="0" ref="F9:F22">D9/C9*100</f>
        <v>115.58208955223881</v>
      </c>
    </row>
    <row r="10" spans="1:6" ht="12.75">
      <c r="A10" s="7" t="s">
        <v>60</v>
      </c>
      <c r="B10" s="8">
        <v>663</v>
      </c>
      <c r="C10" s="11">
        <v>663</v>
      </c>
      <c r="D10" s="8">
        <v>681.29</v>
      </c>
      <c r="E10" s="8">
        <f aca="true" t="shared" si="1" ref="E10:E23">D10-C10</f>
        <v>18.289999999999964</v>
      </c>
      <c r="F10" s="10">
        <f t="shared" si="0"/>
        <v>102.75867269984917</v>
      </c>
    </row>
    <row r="11" spans="1:6" ht="12.75">
      <c r="A11" s="7" t="s">
        <v>6</v>
      </c>
      <c r="B11" s="8">
        <v>16</v>
      </c>
      <c r="C11" s="11">
        <v>16</v>
      </c>
      <c r="D11" s="8">
        <v>10.9</v>
      </c>
      <c r="E11" s="8">
        <f t="shared" si="1"/>
        <v>-5.1</v>
      </c>
      <c r="F11" s="10">
        <f t="shared" si="0"/>
        <v>68.125</v>
      </c>
    </row>
    <row r="12" spans="1:6" ht="12.75">
      <c r="A12" s="7" t="s">
        <v>13</v>
      </c>
      <c r="B12" s="8">
        <v>157</v>
      </c>
      <c r="C12" s="11">
        <v>157</v>
      </c>
      <c r="D12" s="8">
        <v>143.7</v>
      </c>
      <c r="E12" s="8">
        <f t="shared" si="1"/>
        <v>-13.300000000000011</v>
      </c>
      <c r="F12" s="10">
        <f t="shared" si="0"/>
        <v>91.52866242038216</v>
      </c>
    </row>
    <row r="13" spans="1:6" ht="12.75">
      <c r="A13" s="7" t="s">
        <v>46</v>
      </c>
      <c r="B13" s="8">
        <v>69</v>
      </c>
      <c r="C13" s="11">
        <v>69</v>
      </c>
      <c r="D13" s="8">
        <v>22.91</v>
      </c>
      <c r="E13" s="8">
        <f t="shared" si="1"/>
        <v>-46.09</v>
      </c>
      <c r="F13" s="10">
        <f t="shared" si="0"/>
        <v>33.20289855072463</v>
      </c>
    </row>
    <row r="14" spans="1:6" ht="12.75">
      <c r="A14" s="7" t="s">
        <v>47</v>
      </c>
      <c r="B14" s="8">
        <v>162</v>
      </c>
      <c r="C14" s="11">
        <v>162</v>
      </c>
      <c r="D14" s="8">
        <v>162.59</v>
      </c>
      <c r="E14" s="8">
        <f t="shared" si="1"/>
        <v>0.5900000000000034</v>
      </c>
      <c r="F14" s="10">
        <f t="shared" si="0"/>
        <v>100.3641975308642</v>
      </c>
    </row>
    <row r="15" spans="1:6" ht="12.75">
      <c r="A15" s="7" t="s">
        <v>14</v>
      </c>
      <c r="B15" s="8">
        <v>173</v>
      </c>
      <c r="C15" s="11">
        <v>173</v>
      </c>
      <c r="D15" s="8">
        <v>243.34</v>
      </c>
      <c r="E15" s="8">
        <f t="shared" si="1"/>
        <v>70.34</v>
      </c>
      <c r="F15" s="10">
        <f t="shared" si="0"/>
        <v>140.65895953757226</v>
      </c>
    </row>
    <row r="16" spans="1:6" ht="12.75" hidden="1">
      <c r="A16" s="7" t="s">
        <v>34</v>
      </c>
      <c r="B16" s="8">
        <v>0</v>
      </c>
      <c r="C16" s="11">
        <v>0</v>
      </c>
      <c r="D16" s="8">
        <v>0</v>
      </c>
      <c r="E16" s="8">
        <f t="shared" si="1"/>
        <v>0</v>
      </c>
      <c r="F16" s="10" t="e">
        <f t="shared" si="0"/>
        <v>#DIV/0!</v>
      </c>
    </row>
    <row r="17" spans="1:6" ht="12.75">
      <c r="A17" s="7" t="s">
        <v>69</v>
      </c>
      <c r="B17" s="8">
        <v>0</v>
      </c>
      <c r="C17" s="11">
        <v>0</v>
      </c>
      <c r="D17" s="8">
        <v>25.94</v>
      </c>
      <c r="E17" s="8">
        <f t="shared" si="1"/>
        <v>25.94</v>
      </c>
      <c r="F17" s="10"/>
    </row>
    <row r="18" spans="1:6" ht="12.75">
      <c r="A18" s="7" t="s">
        <v>76</v>
      </c>
      <c r="B18" s="8">
        <v>100</v>
      </c>
      <c r="C18" s="11">
        <v>100</v>
      </c>
      <c r="D18" s="8">
        <v>54.1</v>
      </c>
      <c r="E18" s="8">
        <f t="shared" si="1"/>
        <v>-45.9</v>
      </c>
      <c r="F18" s="10">
        <f t="shared" si="0"/>
        <v>54.1</v>
      </c>
    </row>
    <row r="19" spans="1:6" ht="12.75" hidden="1">
      <c r="A19" s="7" t="s">
        <v>17</v>
      </c>
      <c r="B19" s="8">
        <v>0</v>
      </c>
      <c r="C19" s="11">
        <f>B19</f>
        <v>0</v>
      </c>
      <c r="D19" s="8">
        <v>0</v>
      </c>
      <c r="E19" s="8">
        <f t="shared" si="1"/>
        <v>0</v>
      </c>
      <c r="F19" s="10"/>
    </row>
    <row r="20" spans="1:6" ht="12.75">
      <c r="A20" s="7" t="s">
        <v>17</v>
      </c>
      <c r="B20" s="8">
        <v>0</v>
      </c>
      <c r="C20" s="11">
        <v>0</v>
      </c>
      <c r="D20" s="8">
        <v>5.37</v>
      </c>
      <c r="E20" s="8">
        <f t="shared" si="1"/>
        <v>5.37</v>
      </c>
      <c r="F20" s="10"/>
    </row>
    <row r="21" spans="1:6" ht="12.75">
      <c r="A21" s="6" t="s">
        <v>18</v>
      </c>
      <c r="B21" s="3">
        <v>7712.48</v>
      </c>
      <c r="C21" s="5">
        <v>7712.48</v>
      </c>
      <c r="D21" s="3">
        <v>7692.18</v>
      </c>
      <c r="E21" s="3">
        <f t="shared" si="1"/>
        <v>-20.299999999999272</v>
      </c>
      <c r="F21" s="4">
        <f t="shared" si="0"/>
        <v>99.7367902412713</v>
      </c>
    </row>
    <row r="22" spans="1:6" s="40" customFormat="1" ht="12.75">
      <c r="A22" s="7" t="s">
        <v>63</v>
      </c>
      <c r="B22" s="8">
        <v>6464.76</v>
      </c>
      <c r="C22" s="11">
        <v>6464.76</v>
      </c>
      <c r="D22" s="8">
        <v>6464.76</v>
      </c>
      <c r="E22" s="8">
        <f t="shared" si="1"/>
        <v>0</v>
      </c>
      <c r="F22" s="10">
        <f t="shared" si="0"/>
        <v>100</v>
      </c>
    </row>
    <row r="23" spans="1:6" ht="26.25" hidden="1">
      <c r="A23" s="7" t="s">
        <v>64</v>
      </c>
      <c r="B23" s="8">
        <v>4050.94</v>
      </c>
      <c r="C23" s="11">
        <v>0</v>
      </c>
      <c r="D23" s="8">
        <v>0</v>
      </c>
      <c r="E23" s="8">
        <f t="shared" si="1"/>
        <v>0</v>
      </c>
      <c r="F23" s="10"/>
    </row>
    <row r="24" spans="1:6" ht="15">
      <c r="A24" s="38" t="s">
        <v>3</v>
      </c>
      <c r="B24" s="41">
        <f>B25+B26+B27+B28+B29+B30+B31+B32</f>
        <v>9427.78</v>
      </c>
      <c r="C24" s="41">
        <f>C25+C26+C27+C28+C29+C30+C31+C32</f>
        <v>9427.78</v>
      </c>
      <c r="D24" s="41">
        <f>D25+D26+D27+D28+D29+D30+D31+D32</f>
        <v>9017.390000000001</v>
      </c>
      <c r="E24" s="18">
        <f>E25+E26+E27+E28+E29+E30+E31+E32</f>
        <v>-410.3900000000001</v>
      </c>
      <c r="F24" s="15">
        <f>D24/C24*100</f>
        <v>95.64701340082183</v>
      </c>
    </row>
    <row r="25" spans="1:6" ht="12.75">
      <c r="A25" s="21" t="s">
        <v>20</v>
      </c>
      <c r="B25" s="12">
        <v>2615.17</v>
      </c>
      <c r="C25" s="11">
        <v>2615.17</v>
      </c>
      <c r="D25" s="12">
        <v>2569.92</v>
      </c>
      <c r="E25" s="8">
        <f aca="true" t="shared" si="2" ref="E25:E32">D25-C25</f>
        <v>-45.25</v>
      </c>
      <c r="F25" s="10">
        <f aca="true" t="shared" si="3" ref="F25:F32">D25/C25*100</f>
        <v>98.26971095569313</v>
      </c>
    </row>
    <row r="26" spans="1:6" ht="12.75">
      <c r="A26" s="21" t="s">
        <v>21</v>
      </c>
      <c r="B26" s="12">
        <v>81.4</v>
      </c>
      <c r="C26" s="11">
        <v>81.4</v>
      </c>
      <c r="D26" s="12">
        <v>81.4</v>
      </c>
      <c r="E26" s="8">
        <f t="shared" si="2"/>
        <v>0</v>
      </c>
      <c r="F26" s="10">
        <f t="shared" si="3"/>
        <v>100</v>
      </c>
    </row>
    <row r="27" spans="1:6" ht="26.25">
      <c r="A27" s="21" t="s">
        <v>22</v>
      </c>
      <c r="B27" s="12">
        <v>536.6</v>
      </c>
      <c r="C27" s="11">
        <v>536.6</v>
      </c>
      <c r="D27" s="12">
        <v>473.19</v>
      </c>
      <c r="E27" s="8">
        <f t="shared" si="2"/>
        <v>-63.410000000000025</v>
      </c>
      <c r="F27" s="10">
        <f t="shared" si="3"/>
        <v>88.18300409988818</v>
      </c>
    </row>
    <row r="28" spans="1:6" ht="12.75">
      <c r="A28" s="21" t="s">
        <v>23</v>
      </c>
      <c r="B28" s="12">
        <v>949.55</v>
      </c>
      <c r="C28" s="11">
        <v>949.55</v>
      </c>
      <c r="D28" s="12">
        <v>906.55</v>
      </c>
      <c r="E28" s="8">
        <f t="shared" si="2"/>
        <v>-43</v>
      </c>
      <c r="F28" s="10">
        <f t="shared" si="3"/>
        <v>95.47153915012375</v>
      </c>
    </row>
    <row r="29" spans="1:6" ht="12.75">
      <c r="A29" s="21" t="s">
        <v>24</v>
      </c>
      <c r="B29" s="12">
        <v>1747.24</v>
      </c>
      <c r="C29" s="11">
        <v>1747.24</v>
      </c>
      <c r="D29" s="12">
        <v>1720.84</v>
      </c>
      <c r="E29" s="8">
        <f t="shared" si="2"/>
        <v>-26.40000000000009</v>
      </c>
      <c r="F29" s="10">
        <f t="shared" si="3"/>
        <v>98.48904558045832</v>
      </c>
    </row>
    <row r="30" spans="1:6" ht="12.75" customHeight="1">
      <c r="A30" s="21" t="s">
        <v>25</v>
      </c>
      <c r="B30" s="12">
        <v>3234.37</v>
      </c>
      <c r="C30" s="11">
        <v>3234.37</v>
      </c>
      <c r="D30" s="12">
        <v>3008.89</v>
      </c>
      <c r="E30" s="8">
        <f t="shared" si="2"/>
        <v>-225.48000000000002</v>
      </c>
      <c r="F30" s="10">
        <f t="shared" si="3"/>
        <v>93.02862690415753</v>
      </c>
    </row>
    <row r="31" spans="1:6" ht="12.75" customHeight="1">
      <c r="A31" s="21" t="s">
        <v>26</v>
      </c>
      <c r="B31" s="12">
        <v>249.45</v>
      </c>
      <c r="C31" s="11">
        <v>249.45</v>
      </c>
      <c r="D31" s="12">
        <v>246.6</v>
      </c>
      <c r="E31" s="8">
        <f t="shared" si="2"/>
        <v>-2.8499999999999943</v>
      </c>
      <c r="F31" s="10">
        <f t="shared" si="3"/>
        <v>98.85748647023452</v>
      </c>
    </row>
    <row r="32" spans="1:6" ht="12.75" customHeight="1">
      <c r="A32" s="21" t="s">
        <v>27</v>
      </c>
      <c r="B32" s="12">
        <v>14</v>
      </c>
      <c r="C32" s="11">
        <v>14</v>
      </c>
      <c r="D32" s="12">
        <v>10</v>
      </c>
      <c r="E32" s="8">
        <f t="shared" si="2"/>
        <v>-4</v>
      </c>
      <c r="F32" s="10">
        <f t="shared" si="3"/>
        <v>71.42857142857143</v>
      </c>
    </row>
    <row r="33" spans="1:6" s="19" customFormat="1" ht="15">
      <c r="A33" s="22" t="s">
        <v>28</v>
      </c>
      <c r="B33" s="24">
        <f>B7-B24</f>
        <v>-241.3000000000011</v>
      </c>
      <c r="C33" s="18">
        <f>C7-C24</f>
        <v>-241.3000000000011</v>
      </c>
      <c r="D33" s="24">
        <f>D7-D24</f>
        <v>179.8099999999995</v>
      </c>
      <c r="E33" s="3"/>
      <c r="F33" s="4"/>
    </row>
    <row r="34" spans="1:6" ht="26.25">
      <c r="A34" s="22" t="s">
        <v>4</v>
      </c>
      <c r="B34" s="18">
        <f>B35+B36</f>
        <v>241.3</v>
      </c>
      <c r="C34" s="18">
        <f>C35+C36</f>
        <v>241.3</v>
      </c>
      <c r="D34" s="18">
        <f>D35+D36</f>
        <v>-179.81</v>
      </c>
      <c r="E34" s="3"/>
      <c r="F34" s="4"/>
    </row>
    <row r="35" spans="1:6" ht="12.75" customHeight="1">
      <c r="A35" s="21" t="s">
        <v>12</v>
      </c>
      <c r="B35" s="26">
        <v>0</v>
      </c>
      <c r="C35" s="11">
        <f>B35</f>
        <v>0</v>
      </c>
      <c r="D35" s="26">
        <v>0</v>
      </c>
      <c r="E35" s="8"/>
      <c r="F35" s="10"/>
    </row>
    <row r="36" spans="1:6" ht="12.75" customHeight="1">
      <c r="A36" s="21" t="s">
        <v>82</v>
      </c>
      <c r="B36" s="26">
        <v>241.3</v>
      </c>
      <c r="C36" s="11">
        <v>241.3</v>
      </c>
      <c r="D36" s="26">
        <v>-179.81</v>
      </c>
      <c r="E36" s="8"/>
      <c r="F36" s="10"/>
    </row>
  </sheetData>
  <sheetProtection/>
  <mergeCells count="4">
    <mergeCell ref="A4:F4"/>
    <mergeCell ref="A3:F3"/>
    <mergeCell ref="A1:F1"/>
    <mergeCell ref="A2:F2"/>
  </mergeCells>
  <printOptions/>
  <pageMargins left="0.35433070866141736" right="0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29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40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81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B8+B23</f>
        <v>7845.42</v>
      </c>
      <c r="C7" s="14">
        <f>C8+C23</f>
        <v>7845.42</v>
      </c>
      <c r="D7" s="14">
        <f>D8+D23</f>
        <v>7817.4</v>
      </c>
      <c r="E7" s="16">
        <f>D7-C7</f>
        <v>-28.020000000000437</v>
      </c>
      <c r="F7" s="15">
        <f>D7/C7*100</f>
        <v>99.64284894881345</v>
      </c>
    </row>
    <row r="8" spans="1:6" ht="12.75">
      <c r="A8" s="6" t="s">
        <v>19</v>
      </c>
      <c r="B8" s="3">
        <f>SUM(B9:B22)</f>
        <v>2222.8</v>
      </c>
      <c r="C8" s="3">
        <f>SUM(C9:C22)</f>
        <v>2222.8</v>
      </c>
      <c r="D8" s="3">
        <f>SUM(D9:D22)</f>
        <v>2281.29</v>
      </c>
      <c r="E8" s="3">
        <f>D8-C8</f>
        <v>58.48999999999978</v>
      </c>
      <c r="F8" s="4">
        <f>D8/C8*100</f>
        <v>102.63136584488034</v>
      </c>
    </row>
    <row r="9" spans="1:6" ht="12.75">
      <c r="A9" s="7" t="s">
        <v>5</v>
      </c>
      <c r="B9" s="8">
        <v>354</v>
      </c>
      <c r="C9" s="8">
        <v>354</v>
      </c>
      <c r="D9" s="8">
        <v>136.81</v>
      </c>
      <c r="E9" s="8">
        <f>D9-C9</f>
        <v>-217.19</v>
      </c>
      <c r="F9" s="10">
        <f>D9/C9*100</f>
        <v>38.64689265536723</v>
      </c>
    </row>
    <row r="10" spans="1:6" ht="12.75">
      <c r="A10" s="7" t="s">
        <v>60</v>
      </c>
      <c r="B10" s="8">
        <v>490.8</v>
      </c>
      <c r="C10" s="8">
        <v>490.8</v>
      </c>
      <c r="D10" s="8">
        <v>560.31</v>
      </c>
      <c r="E10" s="8">
        <f aca="true" t="shared" si="0" ref="E10:E22">D10-C10</f>
        <v>69.50999999999993</v>
      </c>
      <c r="F10" s="10">
        <f aca="true" t="shared" si="1" ref="F10:F22">D10/C10*100</f>
        <v>114.16259168704156</v>
      </c>
    </row>
    <row r="11" spans="1:6" ht="12.75">
      <c r="A11" s="7" t="s">
        <v>6</v>
      </c>
      <c r="B11" s="8">
        <v>1.03</v>
      </c>
      <c r="C11" s="8">
        <f>B11</f>
        <v>1.03</v>
      </c>
      <c r="D11" s="8">
        <v>1.03</v>
      </c>
      <c r="E11" s="8">
        <f t="shared" si="0"/>
        <v>0</v>
      </c>
      <c r="F11" s="10">
        <f t="shared" si="1"/>
        <v>100</v>
      </c>
    </row>
    <row r="12" spans="1:6" ht="12.75">
      <c r="A12" s="7" t="s">
        <v>13</v>
      </c>
      <c r="B12" s="8">
        <v>227</v>
      </c>
      <c r="C12" s="8">
        <v>227</v>
      </c>
      <c r="D12" s="8">
        <v>204.79</v>
      </c>
      <c r="E12" s="8">
        <f t="shared" si="0"/>
        <v>-22.210000000000008</v>
      </c>
      <c r="F12" s="10">
        <f t="shared" si="1"/>
        <v>90.215859030837</v>
      </c>
    </row>
    <row r="13" spans="1:6" ht="12.75">
      <c r="A13" s="7" t="s">
        <v>46</v>
      </c>
      <c r="B13" s="8">
        <v>139.03</v>
      </c>
      <c r="C13" s="8">
        <v>139.03</v>
      </c>
      <c r="D13" s="8">
        <v>119.29</v>
      </c>
      <c r="E13" s="8">
        <f t="shared" si="0"/>
        <v>-19.739999999999995</v>
      </c>
      <c r="F13" s="10">
        <f t="shared" si="1"/>
        <v>85.80162554844279</v>
      </c>
    </row>
    <row r="14" spans="1:6" ht="12.75">
      <c r="A14" s="7" t="s">
        <v>47</v>
      </c>
      <c r="B14" s="8">
        <v>236</v>
      </c>
      <c r="C14" s="8">
        <v>236</v>
      </c>
      <c r="D14" s="8">
        <v>201.37</v>
      </c>
      <c r="E14" s="8">
        <f t="shared" si="0"/>
        <v>-34.629999999999995</v>
      </c>
      <c r="F14" s="10">
        <f t="shared" si="1"/>
        <v>85.32627118644068</v>
      </c>
    </row>
    <row r="15" spans="1:6" ht="12.75">
      <c r="A15" s="7" t="s">
        <v>14</v>
      </c>
      <c r="B15" s="8">
        <v>255.22</v>
      </c>
      <c r="C15" s="8">
        <v>255.22</v>
      </c>
      <c r="D15" s="8">
        <v>515.12</v>
      </c>
      <c r="E15" s="8">
        <f t="shared" si="0"/>
        <v>259.9</v>
      </c>
      <c r="F15" s="10">
        <f t="shared" si="1"/>
        <v>201.83371209152887</v>
      </c>
    </row>
    <row r="16" spans="1:6" ht="12.75">
      <c r="A16" s="7" t="s">
        <v>34</v>
      </c>
      <c r="B16" s="8">
        <v>8.5</v>
      </c>
      <c r="C16" s="8">
        <v>8.5</v>
      </c>
      <c r="D16" s="8">
        <v>13.9</v>
      </c>
      <c r="E16" s="8">
        <f t="shared" si="0"/>
        <v>5.4</v>
      </c>
      <c r="F16" s="10">
        <f t="shared" si="1"/>
        <v>163.52941176470588</v>
      </c>
    </row>
    <row r="17" spans="1:6" ht="12.75">
      <c r="A17" s="9" t="s">
        <v>8</v>
      </c>
      <c r="B17" s="8">
        <v>226.23</v>
      </c>
      <c r="C17" s="8">
        <v>226.23</v>
      </c>
      <c r="D17" s="8">
        <v>224.42</v>
      </c>
      <c r="E17" s="8">
        <f t="shared" si="0"/>
        <v>-1.8100000000000023</v>
      </c>
      <c r="F17" s="10">
        <f t="shared" si="1"/>
        <v>99.19992927551607</v>
      </c>
    </row>
    <row r="18" spans="1:6" ht="12.75">
      <c r="A18" s="9" t="s">
        <v>74</v>
      </c>
      <c r="B18" s="8">
        <v>23.07</v>
      </c>
      <c r="C18" s="8">
        <v>23.07</v>
      </c>
      <c r="D18" s="8">
        <v>15.63</v>
      </c>
      <c r="E18" s="8">
        <f t="shared" si="0"/>
        <v>-7.4399999999999995</v>
      </c>
      <c r="F18" s="10">
        <f t="shared" si="1"/>
        <v>67.75032509752926</v>
      </c>
    </row>
    <row r="19" spans="1:6" ht="12.75">
      <c r="A19" s="7" t="s">
        <v>9</v>
      </c>
      <c r="B19" s="8">
        <v>100</v>
      </c>
      <c r="C19" s="8">
        <v>100</v>
      </c>
      <c r="D19" s="8">
        <v>105.2</v>
      </c>
      <c r="E19" s="8">
        <f t="shared" si="0"/>
        <v>5.200000000000003</v>
      </c>
      <c r="F19" s="10">
        <f t="shared" si="1"/>
        <v>105.2</v>
      </c>
    </row>
    <row r="20" spans="1:6" ht="12.75">
      <c r="A20" s="7" t="s">
        <v>11</v>
      </c>
      <c r="B20" s="8">
        <v>45.42</v>
      </c>
      <c r="C20" s="8">
        <v>45.42</v>
      </c>
      <c r="D20" s="8">
        <v>45.42</v>
      </c>
      <c r="E20" s="8">
        <f t="shared" si="0"/>
        <v>0</v>
      </c>
      <c r="F20" s="10">
        <f t="shared" si="1"/>
        <v>100</v>
      </c>
    </row>
    <row r="21" spans="1:6" ht="12.75" hidden="1">
      <c r="A21" s="7" t="s">
        <v>61</v>
      </c>
      <c r="B21" s="8">
        <v>0</v>
      </c>
      <c r="C21" s="8">
        <f>B21</f>
        <v>0</v>
      </c>
      <c r="D21" s="8">
        <v>0</v>
      </c>
      <c r="E21" s="8">
        <f t="shared" si="0"/>
        <v>0</v>
      </c>
      <c r="F21" s="10"/>
    </row>
    <row r="22" spans="1:6" ht="12.75">
      <c r="A22" s="7" t="s">
        <v>73</v>
      </c>
      <c r="B22" s="8">
        <v>116.5</v>
      </c>
      <c r="C22" s="8">
        <v>116.5</v>
      </c>
      <c r="D22" s="8">
        <v>138</v>
      </c>
      <c r="E22" s="8">
        <f t="shared" si="0"/>
        <v>21.5</v>
      </c>
      <c r="F22" s="10">
        <f t="shared" si="1"/>
        <v>118.45493562231759</v>
      </c>
    </row>
    <row r="23" spans="1:6" ht="12.75">
      <c r="A23" s="6" t="s">
        <v>18</v>
      </c>
      <c r="B23" s="3">
        <v>5622.62</v>
      </c>
      <c r="C23" s="3">
        <v>5622.62</v>
      </c>
      <c r="D23" s="3">
        <v>5536.11</v>
      </c>
      <c r="E23" s="3">
        <f>D23-C23</f>
        <v>-86.51000000000022</v>
      </c>
      <c r="F23" s="4">
        <f>D23/C23*100</f>
        <v>98.46139344291451</v>
      </c>
    </row>
    <row r="24" spans="1:6" s="40" customFormat="1" ht="12.75">
      <c r="A24" s="7" t="s">
        <v>63</v>
      </c>
      <c r="B24" s="8">
        <v>4573.8</v>
      </c>
      <c r="C24" s="8">
        <v>4573.8</v>
      </c>
      <c r="D24" s="8">
        <v>4573.8</v>
      </c>
      <c r="E24" s="8">
        <f>D24-C24</f>
        <v>0</v>
      </c>
      <c r="F24" s="10">
        <f>D24/C24*100</f>
        <v>100</v>
      </c>
    </row>
    <row r="25" spans="1:6" ht="26.25" hidden="1">
      <c r="A25" s="7" t="s">
        <v>64</v>
      </c>
      <c r="B25" s="8">
        <v>414.7</v>
      </c>
      <c r="C25" s="8">
        <v>0</v>
      </c>
      <c r="D25" s="8">
        <v>0</v>
      </c>
      <c r="E25" s="8">
        <f>D25-C25</f>
        <v>0</v>
      </c>
      <c r="F25" s="10"/>
    </row>
    <row r="26" spans="1:9" ht="15">
      <c r="A26" s="13" t="s">
        <v>3</v>
      </c>
      <c r="B26" s="36">
        <f>B27+B28+B29+B30+B31+B32+B33+B34</f>
        <v>8063.140000000001</v>
      </c>
      <c r="C26" s="36">
        <f>C27+C28+C29+C30+C31+C32+C33+C34</f>
        <v>8063.140000000001</v>
      </c>
      <c r="D26" s="36">
        <f>D27+D28+D29+D30+D31+D32+D33+D34</f>
        <v>7757.670000000001</v>
      </c>
      <c r="E26" s="14">
        <f>D26-C26</f>
        <v>-305.47000000000025</v>
      </c>
      <c r="F26" s="15">
        <f>D26/C26*100</f>
        <v>96.21152553471724</v>
      </c>
      <c r="G26" s="31"/>
      <c r="H26" s="31"/>
      <c r="I26" s="31"/>
    </row>
    <row r="27" spans="1:9" ht="12.75">
      <c r="A27" s="21" t="s">
        <v>20</v>
      </c>
      <c r="B27" s="12">
        <v>2562.25</v>
      </c>
      <c r="C27" s="12">
        <v>2562.25</v>
      </c>
      <c r="D27" s="12">
        <v>2447.96</v>
      </c>
      <c r="E27" s="20">
        <f>D27-C27</f>
        <v>-114.28999999999996</v>
      </c>
      <c r="F27" s="10">
        <f>D27/C27*100</f>
        <v>95.53946726509903</v>
      </c>
      <c r="G27" s="27"/>
      <c r="H27" s="34"/>
      <c r="I27" s="34"/>
    </row>
    <row r="28" spans="1:9" ht="12.75">
      <c r="A28" s="21" t="s">
        <v>21</v>
      </c>
      <c r="B28" s="12">
        <v>81.4</v>
      </c>
      <c r="C28" s="12">
        <v>81.4</v>
      </c>
      <c r="D28" s="12">
        <v>81.4</v>
      </c>
      <c r="E28" s="20">
        <f aca="true" t="shared" si="2" ref="E28:E34">D28-C28</f>
        <v>0</v>
      </c>
      <c r="F28" s="10">
        <f aca="true" t="shared" si="3" ref="F28:F33">D28/C28*100</f>
        <v>100</v>
      </c>
      <c r="G28" s="27"/>
      <c r="H28" s="34"/>
      <c r="I28" s="34"/>
    </row>
    <row r="29" spans="1:9" ht="26.25">
      <c r="A29" s="21" t="s">
        <v>22</v>
      </c>
      <c r="B29" s="12">
        <v>208.71</v>
      </c>
      <c r="C29" s="12">
        <v>208.71</v>
      </c>
      <c r="D29" s="12">
        <v>208.38</v>
      </c>
      <c r="E29" s="20">
        <f t="shared" si="2"/>
        <v>-0.3300000000000125</v>
      </c>
      <c r="F29" s="10">
        <f t="shared" si="3"/>
        <v>99.8418858703464</v>
      </c>
      <c r="G29" s="27"/>
      <c r="H29" s="34"/>
      <c r="I29" s="34"/>
    </row>
    <row r="30" spans="1:9" ht="12.75">
      <c r="A30" s="21" t="s">
        <v>23</v>
      </c>
      <c r="B30" s="30">
        <v>943.09</v>
      </c>
      <c r="C30" s="12">
        <v>943.09</v>
      </c>
      <c r="D30" s="30">
        <v>866.57</v>
      </c>
      <c r="E30" s="20">
        <f t="shared" si="2"/>
        <v>-76.51999999999998</v>
      </c>
      <c r="F30" s="10">
        <f t="shared" si="3"/>
        <v>91.88624627554104</v>
      </c>
      <c r="G30" s="31"/>
      <c r="H30" s="34"/>
      <c r="I30" s="34"/>
    </row>
    <row r="31" spans="1:9" ht="12.75">
      <c r="A31" s="21" t="s">
        <v>24</v>
      </c>
      <c r="B31" s="30">
        <v>2299.78</v>
      </c>
      <c r="C31" s="12">
        <v>2299.78</v>
      </c>
      <c r="D31" s="30">
        <v>2209.49</v>
      </c>
      <c r="E31" s="20">
        <f t="shared" si="2"/>
        <v>-90.29000000000042</v>
      </c>
      <c r="F31" s="10">
        <f t="shared" si="3"/>
        <v>96.07397229300192</v>
      </c>
      <c r="G31" s="27"/>
      <c r="H31" s="29"/>
      <c r="I31" s="29"/>
    </row>
    <row r="32" spans="1:9" ht="12.75" customHeight="1">
      <c r="A32" s="21" t="s">
        <v>25</v>
      </c>
      <c r="B32" s="30">
        <v>1888.81</v>
      </c>
      <c r="C32" s="12">
        <v>1888.81</v>
      </c>
      <c r="D32" s="30">
        <v>1888.81</v>
      </c>
      <c r="E32" s="20">
        <f t="shared" si="2"/>
        <v>0</v>
      </c>
      <c r="F32" s="10">
        <f t="shared" si="3"/>
        <v>100</v>
      </c>
      <c r="G32" s="27"/>
      <c r="H32" s="34"/>
      <c r="I32" s="34"/>
    </row>
    <row r="33" spans="1:9" ht="12.75" customHeight="1">
      <c r="A33" s="21" t="s">
        <v>26</v>
      </c>
      <c r="B33" s="30">
        <v>79.1</v>
      </c>
      <c r="C33" s="12">
        <v>79.1</v>
      </c>
      <c r="D33" s="30">
        <v>55.06</v>
      </c>
      <c r="E33" s="20">
        <f t="shared" si="2"/>
        <v>-24.039999999999992</v>
      </c>
      <c r="F33" s="10">
        <f t="shared" si="3"/>
        <v>69.60809102402024</v>
      </c>
      <c r="G33" s="27"/>
      <c r="H33" s="34"/>
      <c r="I33" s="34"/>
    </row>
    <row r="34" spans="1:9" ht="12.75" customHeight="1">
      <c r="A34" s="21" t="s">
        <v>27</v>
      </c>
      <c r="B34" s="30">
        <v>0</v>
      </c>
      <c r="C34" s="12">
        <v>0</v>
      </c>
      <c r="D34" s="30">
        <v>0</v>
      </c>
      <c r="E34" s="20">
        <f t="shared" si="2"/>
        <v>0</v>
      </c>
      <c r="F34" s="10"/>
      <c r="G34" s="27"/>
      <c r="H34" s="31"/>
      <c r="I34" s="31"/>
    </row>
    <row r="35" spans="1:9" s="19" customFormat="1" ht="15">
      <c r="A35" s="17" t="s">
        <v>28</v>
      </c>
      <c r="B35" s="24">
        <f>B7-B26</f>
        <v>-217.72000000000116</v>
      </c>
      <c r="C35" s="24">
        <f>C7-C26</f>
        <v>-217.72000000000116</v>
      </c>
      <c r="D35" s="24">
        <f>D7-D26</f>
        <v>59.729999999998654</v>
      </c>
      <c r="E35" s="16"/>
      <c r="F35" s="15"/>
      <c r="G35" s="32"/>
      <c r="H35" s="33"/>
      <c r="I35" s="32"/>
    </row>
    <row r="36" spans="1:6" ht="26.25">
      <c r="A36" s="22" t="s">
        <v>4</v>
      </c>
      <c r="B36" s="25">
        <f>B37+B38</f>
        <v>217.72</v>
      </c>
      <c r="C36" s="25">
        <f>C37+C38</f>
        <v>217.72</v>
      </c>
      <c r="D36" s="25">
        <f>D37+D38</f>
        <v>-59.73</v>
      </c>
      <c r="E36" s="3"/>
      <c r="F36" s="4"/>
    </row>
    <row r="37" spans="1:6" ht="12.75" customHeight="1">
      <c r="A37" s="21" t="s">
        <v>12</v>
      </c>
      <c r="B37" s="26"/>
      <c r="C37" s="26"/>
      <c r="D37" s="26"/>
      <c r="E37" s="8"/>
      <c r="F37" s="10"/>
    </row>
    <row r="38" spans="1:6" ht="12.75" customHeight="1">
      <c r="A38" s="21" t="s">
        <v>82</v>
      </c>
      <c r="B38" s="26">
        <v>217.72</v>
      </c>
      <c r="C38" s="26">
        <v>217.72</v>
      </c>
      <c r="D38" s="26">
        <v>-59.73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" right="0" top="0" bottom="0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9">
      <selection activeCell="D39" sqref="D39"/>
    </sheetView>
  </sheetViews>
  <sheetFormatPr defaultColWidth="9.140625" defaultRowHeight="12.75"/>
  <cols>
    <col min="1" max="1" width="41.421875" style="0" customWidth="1"/>
    <col min="2" max="2" width="14.28125" style="0" customWidth="1"/>
    <col min="3" max="3" width="12.00390625" style="0" customWidth="1"/>
    <col min="4" max="4" width="12.8515625" style="0" customWidth="1"/>
    <col min="5" max="5" width="11.421875" style="0" bestFit="1" customWidth="1"/>
    <col min="6" max="6" width="11.00390625" style="0" bestFit="1" customWidth="1"/>
  </cols>
  <sheetData>
    <row r="1" spans="1:6" ht="15">
      <c r="A1" s="45" t="s">
        <v>30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41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B8+B23</f>
        <v>14330</v>
      </c>
      <c r="C7" s="14">
        <f>C8+C23</f>
        <v>14330</v>
      </c>
      <c r="D7" s="14">
        <f>D8+D23</f>
        <v>12639.019999999999</v>
      </c>
      <c r="E7" s="16">
        <f>D7-C7</f>
        <v>-1690.9800000000014</v>
      </c>
      <c r="F7" s="15">
        <f>D7/C7*100</f>
        <v>88.19972086531752</v>
      </c>
    </row>
    <row r="8" spans="1:6" ht="12.75">
      <c r="A8" s="6" t="s">
        <v>19</v>
      </c>
      <c r="B8" s="3">
        <f>SUM(B9:B22)</f>
        <v>5805.01</v>
      </c>
      <c r="C8" s="3">
        <f>SUM(C9:C22)</f>
        <v>5805.01</v>
      </c>
      <c r="D8" s="3">
        <f>SUM(D9:D22)</f>
        <v>4427.0599999999995</v>
      </c>
      <c r="E8" s="3">
        <f>D8-C8</f>
        <v>-1377.9500000000007</v>
      </c>
      <c r="F8" s="4">
        <f>D8/C8*100</f>
        <v>76.26274545608017</v>
      </c>
    </row>
    <row r="9" spans="1:6" ht="12.75">
      <c r="A9" s="7" t="s">
        <v>5</v>
      </c>
      <c r="B9" s="8">
        <v>275.7</v>
      </c>
      <c r="C9" s="8">
        <v>275.7</v>
      </c>
      <c r="D9" s="8">
        <v>271.18</v>
      </c>
      <c r="E9" s="8">
        <f>D9-C9</f>
        <v>-4.519999999999982</v>
      </c>
      <c r="F9" s="10">
        <f>D9/C9*100</f>
        <v>98.36053681537904</v>
      </c>
    </row>
    <row r="10" spans="1:6" ht="12.75">
      <c r="A10" s="7" t="s">
        <v>60</v>
      </c>
      <c r="B10" s="8">
        <v>2342.3</v>
      </c>
      <c r="C10" s="8">
        <v>2342.3</v>
      </c>
      <c r="D10" s="8">
        <v>2406.8</v>
      </c>
      <c r="E10" s="8">
        <f aca="true" t="shared" si="0" ref="E10:E22">D10-C10</f>
        <v>64.5</v>
      </c>
      <c r="F10" s="10">
        <f aca="true" t="shared" si="1" ref="F10:F22">D10/C10*100</f>
        <v>102.75370362464244</v>
      </c>
    </row>
    <row r="11" spans="1:6" ht="12.75">
      <c r="A11" s="7" t="s">
        <v>6</v>
      </c>
      <c r="B11" s="8">
        <v>89.56</v>
      </c>
      <c r="C11" s="8">
        <v>89.56</v>
      </c>
      <c r="D11" s="8">
        <v>89.56</v>
      </c>
      <c r="E11" s="8">
        <f t="shared" si="0"/>
        <v>0</v>
      </c>
      <c r="F11" s="10">
        <f t="shared" si="1"/>
        <v>100</v>
      </c>
    </row>
    <row r="12" spans="1:6" ht="12.75">
      <c r="A12" s="7" t="s">
        <v>13</v>
      </c>
      <c r="B12" s="8">
        <v>324.4</v>
      </c>
      <c r="C12" s="8">
        <v>324.4</v>
      </c>
      <c r="D12" s="8">
        <v>262.2</v>
      </c>
      <c r="E12" s="8">
        <f t="shared" si="0"/>
        <v>-62.19999999999999</v>
      </c>
      <c r="F12" s="10">
        <f t="shared" si="1"/>
        <v>80.826140567201</v>
      </c>
    </row>
    <row r="13" spans="1:6" ht="12.75">
      <c r="A13" s="7" t="s">
        <v>46</v>
      </c>
      <c r="B13" s="8">
        <v>7.3</v>
      </c>
      <c r="C13" s="8">
        <v>7.3</v>
      </c>
      <c r="D13" s="8">
        <v>8.43</v>
      </c>
      <c r="E13" s="8">
        <f t="shared" si="0"/>
        <v>1.13</v>
      </c>
      <c r="F13" s="10">
        <f t="shared" si="1"/>
        <v>115.47945205479454</v>
      </c>
    </row>
    <row r="14" spans="1:6" ht="12.75">
      <c r="A14" s="7" t="s">
        <v>47</v>
      </c>
      <c r="B14" s="8">
        <v>450</v>
      </c>
      <c r="C14" s="8">
        <v>450</v>
      </c>
      <c r="D14" s="8">
        <v>496.7</v>
      </c>
      <c r="E14" s="8">
        <f t="shared" si="0"/>
        <v>46.69999999999999</v>
      </c>
      <c r="F14" s="10">
        <f t="shared" si="1"/>
        <v>110.37777777777778</v>
      </c>
    </row>
    <row r="15" spans="1:6" ht="12.75">
      <c r="A15" s="7" t="s">
        <v>14</v>
      </c>
      <c r="B15" s="8">
        <v>422.1</v>
      </c>
      <c r="C15" s="8">
        <v>422.1</v>
      </c>
      <c r="D15" s="8">
        <v>351.82</v>
      </c>
      <c r="E15" s="8">
        <f t="shared" si="0"/>
        <v>-70.28000000000003</v>
      </c>
      <c r="F15" s="10">
        <f t="shared" si="1"/>
        <v>83.34991708126036</v>
      </c>
    </row>
    <row r="16" spans="1:6" ht="12.75">
      <c r="A16" s="7" t="s">
        <v>34</v>
      </c>
      <c r="B16" s="8">
        <v>2.23</v>
      </c>
      <c r="C16" s="8">
        <v>2.23</v>
      </c>
      <c r="D16" s="42">
        <v>3.13</v>
      </c>
      <c r="E16" s="8">
        <f t="shared" si="0"/>
        <v>0.8999999999999999</v>
      </c>
      <c r="F16" s="10">
        <f t="shared" si="1"/>
        <v>140.35874439461884</v>
      </c>
    </row>
    <row r="17" spans="1:6" ht="12.75" hidden="1">
      <c r="A17" s="9" t="s">
        <v>8</v>
      </c>
      <c r="B17" s="8">
        <v>0</v>
      </c>
      <c r="C17" s="8">
        <f>B17</f>
        <v>0</v>
      </c>
      <c r="D17" s="8">
        <v>0</v>
      </c>
      <c r="E17" s="8">
        <f t="shared" si="0"/>
        <v>0</v>
      </c>
      <c r="F17" s="10" t="e">
        <f t="shared" si="1"/>
        <v>#DIV/0!</v>
      </c>
    </row>
    <row r="18" spans="1:6" ht="12.75">
      <c r="A18" s="9" t="s">
        <v>86</v>
      </c>
      <c r="B18" s="8">
        <v>1.8</v>
      </c>
      <c r="C18" s="8">
        <v>1.8</v>
      </c>
      <c r="D18" s="8">
        <v>1.07</v>
      </c>
      <c r="E18" s="8">
        <f t="shared" si="0"/>
        <v>-0.73</v>
      </c>
      <c r="F18" s="10">
        <f t="shared" si="1"/>
        <v>59.44444444444444</v>
      </c>
    </row>
    <row r="19" spans="1:6" ht="26.25">
      <c r="A19" s="9" t="s">
        <v>79</v>
      </c>
      <c r="B19" s="8">
        <v>292.92</v>
      </c>
      <c r="C19" s="8">
        <v>292.92</v>
      </c>
      <c r="D19" s="8">
        <v>251.25</v>
      </c>
      <c r="E19" s="8">
        <f t="shared" si="0"/>
        <v>-41.670000000000016</v>
      </c>
      <c r="F19" s="10">
        <f t="shared" si="1"/>
        <v>85.7742728390004</v>
      </c>
    </row>
    <row r="20" spans="1:6" ht="12.75">
      <c r="A20" s="7" t="s">
        <v>10</v>
      </c>
      <c r="B20" s="8">
        <v>1253.8</v>
      </c>
      <c r="C20" s="8">
        <v>1253.8</v>
      </c>
      <c r="D20" s="8">
        <v>0</v>
      </c>
      <c r="E20" s="8">
        <f t="shared" si="0"/>
        <v>-1253.8</v>
      </c>
      <c r="F20" s="10">
        <f t="shared" si="1"/>
        <v>0</v>
      </c>
    </row>
    <row r="21" spans="1:6" ht="12.75">
      <c r="A21" s="7" t="s">
        <v>11</v>
      </c>
      <c r="B21" s="8">
        <v>117</v>
      </c>
      <c r="C21" s="8">
        <v>117</v>
      </c>
      <c r="D21" s="8">
        <v>74.6</v>
      </c>
      <c r="E21" s="8">
        <f t="shared" si="0"/>
        <v>-42.400000000000006</v>
      </c>
      <c r="F21" s="10">
        <f t="shared" si="1"/>
        <v>63.760683760683754</v>
      </c>
    </row>
    <row r="22" spans="1:6" ht="12.75">
      <c r="A22" s="7" t="s">
        <v>73</v>
      </c>
      <c r="B22" s="8">
        <v>225.9</v>
      </c>
      <c r="C22" s="8">
        <v>225.9</v>
      </c>
      <c r="D22" s="8">
        <v>210.32</v>
      </c>
      <c r="E22" s="8">
        <f t="shared" si="0"/>
        <v>-15.580000000000013</v>
      </c>
      <c r="F22" s="10">
        <f t="shared" si="1"/>
        <v>93.10314298362107</v>
      </c>
    </row>
    <row r="23" spans="1:6" ht="12.75">
      <c r="A23" s="6" t="s">
        <v>18</v>
      </c>
      <c r="B23" s="3">
        <v>8524.99</v>
      </c>
      <c r="C23" s="3">
        <v>8524.99</v>
      </c>
      <c r="D23" s="3">
        <v>8211.96</v>
      </c>
      <c r="E23" s="3">
        <f>D23-C23</f>
        <v>-313.03000000000065</v>
      </c>
      <c r="F23" s="4">
        <f>D23/C23*100</f>
        <v>96.32808953441587</v>
      </c>
    </row>
    <row r="24" spans="1:6" s="40" customFormat="1" ht="12.75">
      <c r="A24" s="7" t="s">
        <v>63</v>
      </c>
      <c r="B24" s="8">
        <v>6943.7</v>
      </c>
      <c r="C24" s="8">
        <v>6943.7</v>
      </c>
      <c r="D24" s="8">
        <v>6943.7</v>
      </c>
      <c r="E24" s="8">
        <f>D24-C24</f>
        <v>0</v>
      </c>
      <c r="F24" s="10">
        <f>D24/C24*100</f>
        <v>100</v>
      </c>
    </row>
    <row r="25" spans="1:6" ht="26.25" hidden="1">
      <c r="A25" s="7" t="s">
        <v>64</v>
      </c>
      <c r="B25" s="8">
        <v>659.8</v>
      </c>
      <c r="C25" s="8">
        <v>0</v>
      </c>
      <c r="D25" s="8">
        <v>0</v>
      </c>
      <c r="E25" s="8">
        <f>D25-C25</f>
        <v>0</v>
      </c>
      <c r="F25" s="10"/>
    </row>
    <row r="26" spans="1:6" ht="15">
      <c r="A26" s="13" t="s">
        <v>3</v>
      </c>
      <c r="B26" s="36">
        <f>B27+B28+B29+B30+B31+B32+B33+B34</f>
        <v>16636.7</v>
      </c>
      <c r="C26" s="36">
        <f>C27+C28+C29+C30+C31+C32+C33+C34</f>
        <v>16636.7</v>
      </c>
      <c r="D26" s="36">
        <f>D27+D28+D29+D30+D31+D32+D33+D34</f>
        <v>14012.220000000001</v>
      </c>
      <c r="E26" s="14">
        <f>D26-C26</f>
        <v>-2624.4799999999996</v>
      </c>
      <c r="F26" s="15">
        <f>D26/C26*100</f>
        <v>84.22475611148846</v>
      </c>
    </row>
    <row r="27" spans="1:6" ht="12.75">
      <c r="A27" s="21" t="s">
        <v>20</v>
      </c>
      <c r="B27" s="12">
        <v>2827.07</v>
      </c>
      <c r="C27" s="12">
        <v>2827.07</v>
      </c>
      <c r="D27" s="12">
        <v>2803.15</v>
      </c>
      <c r="E27" s="20">
        <f>D27-C27</f>
        <v>-23.920000000000073</v>
      </c>
      <c r="F27" s="10">
        <f>D27/C27*100</f>
        <v>99.15389431460841</v>
      </c>
    </row>
    <row r="28" spans="1:6" ht="12.75">
      <c r="A28" s="21" t="s">
        <v>21</v>
      </c>
      <c r="B28" s="12">
        <v>81.4</v>
      </c>
      <c r="C28" s="12">
        <v>81.4</v>
      </c>
      <c r="D28" s="12">
        <v>81.4</v>
      </c>
      <c r="E28" s="20">
        <f aca="true" t="shared" si="2" ref="E28:E34">D28-C28</f>
        <v>0</v>
      </c>
      <c r="F28" s="10">
        <f aca="true" t="shared" si="3" ref="F28:F33">D28/C28*100</f>
        <v>100</v>
      </c>
    </row>
    <row r="29" spans="1:6" ht="26.25">
      <c r="A29" s="21" t="s">
        <v>22</v>
      </c>
      <c r="B29" s="12">
        <v>206.2</v>
      </c>
      <c r="C29" s="12">
        <v>206.2</v>
      </c>
      <c r="D29" s="12">
        <v>188.3</v>
      </c>
      <c r="E29" s="20">
        <f t="shared" si="2"/>
        <v>-17.899999999999977</v>
      </c>
      <c r="F29" s="10">
        <f t="shared" si="3"/>
        <v>91.31910766246364</v>
      </c>
    </row>
    <row r="30" spans="1:6" ht="12.75">
      <c r="A30" s="21" t="s">
        <v>23</v>
      </c>
      <c r="B30" s="12">
        <v>3688.9</v>
      </c>
      <c r="C30" s="12">
        <v>3688.9</v>
      </c>
      <c r="D30" s="12">
        <v>1474.25</v>
      </c>
      <c r="E30" s="20">
        <f t="shared" si="2"/>
        <v>-2214.65</v>
      </c>
      <c r="F30" s="10">
        <f t="shared" si="3"/>
        <v>39.96448805877091</v>
      </c>
    </row>
    <row r="31" spans="1:6" ht="12.75">
      <c r="A31" s="21" t="s">
        <v>24</v>
      </c>
      <c r="B31" s="12">
        <v>5737.34</v>
      </c>
      <c r="C31" s="12">
        <v>5737.34</v>
      </c>
      <c r="D31" s="12">
        <v>5396.3</v>
      </c>
      <c r="E31" s="20">
        <f t="shared" si="2"/>
        <v>-341.03999999999996</v>
      </c>
      <c r="F31" s="10">
        <f t="shared" si="3"/>
        <v>94.05578194773187</v>
      </c>
    </row>
    <row r="32" spans="1:6" ht="12.75" customHeight="1">
      <c r="A32" s="21" t="s">
        <v>25</v>
      </c>
      <c r="B32" s="12">
        <v>3591.5</v>
      </c>
      <c r="C32" s="12">
        <v>3591.5</v>
      </c>
      <c r="D32" s="12">
        <v>3591.5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26</v>
      </c>
      <c r="B33" s="12">
        <v>504.29</v>
      </c>
      <c r="C33" s="12">
        <v>504.29</v>
      </c>
      <c r="D33" s="12">
        <v>477.32</v>
      </c>
      <c r="E33" s="20">
        <f t="shared" si="2"/>
        <v>-26.970000000000027</v>
      </c>
      <c r="F33" s="10">
        <f t="shared" si="3"/>
        <v>94.65188681116024</v>
      </c>
    </row>
    <row r="34" spans="1:6" ht="12.75" customHeight="1">
      <c r="A34" s="21" t="s">
        <v>27</v>
      </c>
      <c r="B34" s="12">
        <v>0</v>
      </c>
      <c r="C34" s="12">
        <f>B34</f>
        <v>0</v>
      </c>
      <c r="D34" s="12">
        <v>0</v>
      </c>
      <c r="E34" s="20">
        <f t="shared" si="2"/>
        <v>0</v>
      </c>
      <c r="F34" s="10"/>
    </row>
    <row r="35" spans="1:6" s="19" customFormat="1" ht="15">
      <c r="A35" s="17" t="s">
        <v>28</v>
      </c>
      <c r="B35" s="24">
        <f>B7-B26</f>
        <v>-2306.7000000000007</v>
      </c>
      <c r="C35" s="24">
        <f>C7-C26</f>
        <v>-2306.7000000000007</v>
      </c>
      <c r="D35" s="24">
        <f>D7-D26</f>
        <v>-1373.2000000000025</v>
      </c>
      <c r="E35" s="16"/>
      <c r="F35" s="15"/>
    </row>
    <row r="36" spans="1:6" ht="26.25">
      <c r="A36" s="22" t="s">
        <v>4</v>
      </c>
      <c r="B36" s="25">
        <f>B37+B38</f>
        <v>2306.7</v>
      </c>
      <c r="C36" s="25">
        <f>C37+C38</f>
        <v>2306.7</v>
      </c>
      <c r="D36" s="25">
        <f>D37+D38</f>
        <v>1373.2</v>
      </c>
      <c r="E36" s="3"/>
      <c r="F36" s="4"/>
    </row>
    <row r="37" spans="1:6" ht="12.75" customHeight="1">
      <c r="A37" s="21" t="s">
        <v>12</v>
      </c>
      <c r="B37" s="26">
        <v>0</v>
      </c>
      <c r="C37" s="26">
        <v>0</v>
      </c>
      <c r="D37" s="26">
        <v>0</v>
      </c>
      <c r="E37" s="8"/>
      <c r="F37" s="10"/>
    </row>
    <row r="38" spans="1:6" ht="12.75" customHeight="1">
      <c r="A38" s="21" t="s">
        <v>85</v>
      </c>
      <c r="B38" s="26">
        <v>2306.7</v>
      </c>
      <c r="C38" s="26">
        <v>2306.7</v>
      </c>
      <c r="D38" s="26">
        <v>1373.2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31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42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B8+B21</f>
        <v>9176.97</v>
      </c>
      <c r="C7" s="14">
        <f>C8+C21</f>
        <v>9176.97</v>
      </c>
      <c r="D7" s="14">
        <f>D8+D21</f>
        <v>8866.24</v>
      </c>
      <c r="E7" s="16">
        <f>D7-C7</f>
        <v>-310.72999999999956</v>
      </c>
      <c r="F7" s="15">
        <f>D7/C7*100</f>
        <v>96.61402401882103</v>
      </c>
    </row>
    <row r="8" spans="1:6" ht="12.75">
      <c r="A8" s="6" t="s">
        <v>19</v>
      </c>
      <c r="B8" s="3">
        <f>SUM(B9:B20)</f>
        <v>2077.2899999999995</v>
      </c>
      <c r="C8" s="3">
        <f>SUM(C9:C20)</f>
        <v>2077.2899999999995</v>
      </c>
      <c r="D8" s="3">
        <f>SUM(D9:D20)</f>
        <v>2031.76</v>
      </c>
      <c r="E8" s="3">
        <f>D8-C8</f>
        <v>-45.52999999999952</v>
      </c>
      <c r="F8" s="4">
        <f>D8/C8*100</f>
        <v>97.80820203245577</v>
      </c>
    </row>
    <row r="9" spans="1:6" ht="12.75">
      <c r="A9" s="7" t="s">
        <v>5</v>
      </c>
      <c r="B9" s="8">
        <v>305.1</v>
      </c>
      <c r="C9" s="8">
        <v>305.1</v>
      </c>
      <c r="D9" s="8">
        <v>295.27</v>
      </c>
      <c r="E9" s="8">
        <f>D9-C9</f>
        <v>-9.830000000000041</v>
      </c>
      <c r="F9" s="10">
        <f>D9/C9*100</f>
        <v>96.77810553916747</v>
      </c>
    </row>
    <row r="10" spans="1:6" ht="12.75">
      <c r="A10" s="7" t="s">
        <v>60</v>
      </c>
      <c r="B10" s="8">
        <v>836.5</v>
      </c>
      <c r="C10" s="8">
        <v>836.5</v>
      </c>
      <c r="D10" s="8">
        <v>955.08</v>
      </c>
      <c r="E10" s="8">
        <f aca="true" t="shared" si="0" ref="E10:E20">D10-C10</f>
        <v>118.58000000000004</v>
      </c>
      <c r="F10" s="10">
        <f aca="true" t="shared" si="1" ref="F10:F20">D10/C10*100</f>
        <v>114.17573221757323</v>
      </c>
    </row>
    <row r="11" spans="1:6" ht="12.75">
      <c r="A11" s="7" t="s">
        <v>6</v>
      </c>
      <c r="B11" s="8">
        <v>19.54</v>
      </c>
      <c r="C11" s="8">
        <v>19.54</v>
      </c>
      <c r="D11" s="8">
        <v>19.54</v>
      </c>
      <c r="E11" s="8">
        <f t="shared" si="0"/>
        <v>0</v>
      </c>
      <c r="F11" s="10">
        <f t="shared" si="1"/>
        <v>100</v>
      </c>
    </row>
    <row r="12" spans="1:6" ht="12.75">
      <c r="A12" s="7" t="s">
        <v>13</v>
      </c>
      <c r="B12" s="8">
        <v>138</v>
      </c>
      <c r="C12" s="8">
        <v>138</v>
      </c>
      <c r="D12" s="8">
        <v>81.12</v>
      </c>
      <c r="E12" s="8">
        <f t="shared" si="0"/>
        <v>-56.879999999999995</v>
      </c>
      <c r="F12" s="10">
        <f t="shared" si="1"/>
        <v>58.78260869565217</v>
      </c>
    </row>
    <row r="13" spans="1:6" ht="12.75">
      <c r="A13" s="7" t="s">
        <v>46</v>
      </c>
      <c r="B13" s="8">
        <v>15</v>
      </c>
      <c r="C13" s="8">
        <v>15</v>
      </c>
      <c r="D13" s="8">
        <v>14.37</v>
      </c>
      <c r="E13" s="8">
        <f t="shared" si="0"/>
        <v>-0.6300000000000008</v>
      </c>
      <c r="F13" s="10">
        <f t="shared" si="1"/>
        <v>95.8</v>
      </c>
    </row>
    <row r="14" spans="1:6" ht="12.75">
      <c r="A14" s="7" t="s">
        <v>47</v>
      </c>
      <c r="B14" s="8">
        <v>314</v>
      </c>
      <c r="C14" s="8">
        <v>314</v>
      </c>
      <c r="D14" s="8">
        <v>265.86</v>
      </c>
      <c r="E14" s="8">
        <f t="shared" si="0"/>
        <v>-48.139999999999986</v>
      </c>
      <c r="F14" s="10">
        <f t="shared" si="1"/>
        <v>84.6687898089172</v>
      </c>
    </row>
    <row r="15" spans="1:6" ht="12.75">
      <c r="A15" s="7" t="s">
        <v>14</v>
      </c>
      <c r="B15" s="8">
        <v>214</v>
      </c>
      <c r="C15" s="8">
        <v>214</v>
      </c>
      <c r="D15" s="8">
        <v>166.9</v>
      </c>
      <c r="E15" s="8">
        <f t="shared" si="0"/>
        <v>-47.099999999999994</v>
      </c>
      <c r="F15" s="10">
        <f t="shared" si="1"/>
        <v>77.99065420560748</v>
      </c>
    </row>
    <row r="16" spans="1:6" ht="12.75">
      <c r="A16" s="7" t="s">
        <v>34</v>
      </c>
      <c r="B16" s="8">
        <v>3.25</v>
      </c>
      <c r="C16" s="8">
        <v>3.25</v>
      </c>
      <c r="D16" s="8">
        <v>4.75</v>
      </c>
      <c r="E16" s="8">
        <f t="shared" si="0"/>
        <v>1.5</v>
      </c>
      <c r="F16" s="10">
        <f t="shared" si="1"/>
        <v>146.15384615384613</v>
      </c>
    </row>
    <row r="17" spans="1:6" ht="12.75">
      <c r="A17" s="9" t="s">
        <v>74</v>
      </c>
      <c r="B17" s="8">
        <v>33.86</v>
      </c>
      <c r="C17" s="8">
        <v>33.86</v>
      </c>
      <c r="D17" s="8">
        <v>33.75</v>
      </c>
      <c r="E17" s="8">
        <f t="shared" si="0"/>
        <v>-0.10999999999999943</v>
      </c>
      <c r="F17" s="10">
        <f t="shared" si="1"/>
        <v>99.6751329001772</v>
      </c>
    </row>
    <row r="18" spans="1:6" ht="26.25">
      <c r="A18" s="9" t="s">
        <v>75</v>
      </c>
      <c r="B18" s="8">
        <v>101.51</v>
      </c>
      <c r="C18" s="8">
        <v>101.51</v>
      </c>
      <c r="D18" s="8">
        <v>101.51</v>
      </c>
      <c r="E18" s="8">
        <f t="shared" si="0"/>
        <v>0</v>
      </c>
      <c r="F18" s="10">
        <f t="shared" si="1"/>
        <v>100</v>
      </c>
    </row>
    <row r="19" spans="1:6" ht="12.75">
      <c r="A19" s="7" t="s">
        <v>61</v>
      </c>
      <c r="B19" s="8">
        <v>47.1</v>
      </c>
      <c r="C19" s="8">
        <v>47.1</v>
      </c>
      <c r="D19" s="8">
        <v>44.19</v>
      </c>
      <c r="E19" s="8">
        <f t="shared" si="0"/>
        <v>-2.9100000000000037</v>
      </c>
      <c r="F19" s="10">
        <f t="shared" si="1"/>
        <v>93.8216560509554</v>
      </c>
    </row>
    <row r="20" spans="1:6" ht="12.75">
      <c r="A20" s="7" t="s">
        <v>17</v>
      </c>
      <c r="B20" s="8">
        <v>49.43</v>
      </c>
      <c r="C20" s="8">
        <v>49.43</v>
      </c>
      <c r="D20" s="8">
        <v>49.42</v>
      </c>
      <c r="E20" s="8">
        <f t="shared" si="0"/>
        <v>-0.00999999999999801</v>
      </c>
      <c r="F20" s="10">
        <f t="shared" si="1"/>
        <v>99.97976937082743</v>
      </c>
    </row>
    <row r="21" spans="1:6" ht="12.75">
      <c r="A21" s="6" t="s">
        <v>18</v>
      </c>
      <c r="B21" s="3">
        <v>7099.68</v>
      </c>
      <c r="C21" s="3">
        <v>7099.68</v>
      </c>
      <c r="D21" s="3">
        <v>6834.48</v>
      </c>
      <c r="E21" s="3">
        <f>D21-C21</f>
        <v>-265.2000000000007</v>
      </c>
      <c r="F21" s="4">
        <f>D21/C21*100</f>
        <v>96.26462037725642</v>
      </c>
    </row>
    <row r="22" spans="1:6" ht="12.75">
      <c r="A22" s="7" t="s">
        <v>63</v>
      </c>
      <c r="B22" s="8">
        <v>6470.6</v>
      </c>
      <c r="C22" s="8">
        <v>6470.6</v>
      </c>
      <c r="D22" s="8">
        <v>6470.06</v>
      </c>
      <c r="E22" s="8">
        <f>D22-C22</f>
        <v>-0.5399999999999636</v>
      </c>
      <c r="F22" s="10">
        <f>D22/C22*100</f>
        <v>99.99165456062808</v>
      </c>
    </row>
    <row r="23" spans="1:6" ht="26.25" hidden="1">
      <c r="A23" s="7" t="s">
        <v>64</v>
      </c>
      <c r="B23" s="37">
        <v>518.7</v>
      </c>
      <c r="C23" s="8">
        <v>0</v>
      </c>
      <c r="D23" s="37">
        <v>0</v>
      </c>
      <c r="E23" s="8">
        <f>D23-C23</f>
        <v>0</v>
      </c>
      <c r="F23" s="10" t="s">
        <v>68</v>
      </c>
    </row>
    <row r="24" spans="1:6" ht="15">
      <c r="A24" s="13" t="s">
        <v>3</v>
      </c>
      <c r="B24" s="36">
        <f>SUM(B25:B33)</f>
        <v>9290.37</v>
      </c>
      <c r="C24" s="36">
        <f>SUM(C25:C33)</f>
        <v>9290.37</v>
      </c>
      <c r="D24" s="36">
        <f>SUM(D25:D33)</f>
        <v>8982.2</v>
      </c>
      <c r="E24" s="14">
        <f>D24-C24</f>
        <v>-308.1700000000001</v>
      </c>
      <c r="F24" s="15">
        <f>D24/C24*100</f>
        <v>96.68290929209493</v>
      </c>
    </row>
    <row r="25" spans="1:6" ht="12.75">
      <c r="A25" s="21" t="s">
        <v>20</v>
      </c>
      <c r="B25" s="12">
        <v>2540.53</v>
      </c>
      <c r="C25" s="12">
        <v>2540.53</v>
      </c>
      <c r="D25" s="12">
        <v>2504.83</v>
      </c>
      <c r="E25" s="20">
        <f>D25-C25</f>
        <v>-35.70000000000027</v>
      </c>
      <c r="F25" s="10">
        <f>D25/C25*100</f>
        <v>98.59478140388028</v>
      </c>
    </row>
    <row r="26" spans="1:6" ht="12.75">
      <c r="A26" s="21" t="s">
        <v>21</v>
      </c>
      <c r="B26" s="12">
        <v>81.4</v>
      </c>
      <c r="C26" s="12">
        <v>81.4</v>
      </c>
      <c r="D26" s="12">
        <v>81.4</v>
      </c>
      <c r="E26" s="20">
        <f aca="true" t="shared" si="2" ref="E26:E33">D26-C26</f>
        <v>0</v>
      </c>
      <c r="F26" s="10">
        <f aca="true" t="shared" si="3" ref="F26:F33">D26/C26*100</f>
        <v>100</v>
      </c>
    </row>
    <row r="27" spans="1:6" ht="26.25">
      <c r="A27" s="21" t="s">
        <v>22</v>
      </c>
      <c r="B27" s="12">
        <v>265.48</v>
      </c>
      <c r="C27" s="12">
        <v>265.48</v>
      </c>
      <c r="D27" s="12">
        <v>265.08</v>
      </c>
      <c r="E27" s="20">
        <f t="shared" si="2"/>
        <v>-0.4000000000000341</v>
      </c>
      <c r="F27" s="10">
        <f t="shared" si="3"/>
        <v>99.84932951634774</v>
      </c>
    </row>
    <row r="28" spans="1:6" ht="12.75">
      <c r="A28" s="21" t="s">
        <v>23</v>
      </c>
      <c r="B28" s="12">
        <v>1233.88</v>
      </c>
      <c r="C28" s="12">
        <v>1233.88</v>
      </c>
      <c r="D28" s="12">
        <v>1026.17</v>
      </c>
      <c r="E28" s="20">
        <f t="shared" si="2"/>
        <v>-207.71000000000004</v>
      </c>
      <c r="F28" s="10">
        <f t="shared" si="3"/>
        <v>83.16611015657924</v>
      </c>
    </row>
    <row r="29" spans="1:6" ht="12.75">
      <c r="A29" s="21" t="s">
        <v>24</v>
      </c>
      <c r="B29" s="12">
        <v>2188.18</v>
      </c>
      <c r="C29" s="12">
        <v>2188.18</v>
      </c>
      <c r="D29" s="12">
        <v>2185.07</v>
      </c>
      <c r="E29" s="20">
        <f t="shared" si="2"/>
        <v>-3.1099999999996726</v>
      </c>
      <c r="F29" s="10">
        <f t="shared" si="3"/>
        <v>99.85787275269861</v>
      </c>
    </row>
    <row r="30" spans="1:6" ht="12.75" customHeight="1">
      <c r="A30" s="21" t="s">
        <v>25</v>
      </c>
      <c r="B30" s="12">
        <v>2647.3</v>
      </c>
      <c r="C30" s="12">
        <v>2647.3</v>
      </c>
      <c r="D30" s="12">
        <v>2647.3</v>
      </c>
      <c r="E30" s="20">
        <f t="shared" si="2"/>
        <v>0</v>
      </c>
      <c r="F30" s="10">
        <f t="shared" si="3"/>
        <v>100</v>
      </c>
    </row>
    <row r="31" spans="1:6" ht="12.75" customHeight="1">
      <c r="A31" s="21" t="s">
        <v>70</v>
      </c>
      <c r="B31" s="12">
        <v>50.6</v>
      </c>
      <c r="C31" s="12">
        <v>50.6</v>
      </c>
      <c r="D31" s="12">
        <v>50.6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26</v>
      </c>
      <c r="B32" s="12">
        <v>213</v>
      </c>
      <c r="C32" s="12">
        <v>213</v>
      </c>
      <c r="D32" s="12">
        <v>151.75</v>
      </c>
      <c r="E32" s="20">
        <f t="shared" si="2"/>
        <v>-61.25</v>
      </c>
      <c r="F32" s="10">
        <f t="shared" si="3"/>
        <v>71.24413145539906</v>
      </c>
    </row>
    <row r="33" spans="1:6" ht="12.75" customHeight="1">
      <c r="A33" s="21" t="s">
        <v>27</v>
      </c>
      <c r="B33" s="12">
        <v>70</v>
      </c>
      <c r="C33" s="12">
        <v>70</v>
      </c>
      <c r="D33" s="12">
        <v>70</v>
      </c>
      <c r="E33" s="20">
        <f t="shared" si="2"/>
        <v>0</v>
      </c>
      <c r="F33" s="10">
        <f t="shared" si="3"/>
        <v>100</v>
      </c>
    </row>
    <row r="34" spans="1:6" s="19" customFormat="1" ht="15">
      <c r="A34" s="17" t="s">
        <v>28</v>
      </c>
      <c r="B34" s="18">
        <f>B7-B24</f>
        <v>-113.40000000000146</v>
      </c>
      <c r="C34" s="18">
        <f>C7-C24</f>
        <v>-113.40000000000146</v>
      </c>
      <c r="D34" s="18">
        <f>D7-D24</f>
        <v>-115.96000000000095</v>
      </c>
      <c r="E34" s="16"/>
      <c r="F34" s="15"/>
    </row>
    <row r="35" spans="1:6" ht="26.25">
      <c r="A35" s="22" t="s">
        <v>4</v>
      </c>
      <c r="B35" s="5">
        <f>B36+B37</f>
        <v>113.4</v>
      </c>
      <c r="C35" s="5">
        <f>C36+C37</f>
        <v>113.4</v>
      </c>
      <c r="D35" s="5">
        <f>D36+D37</f>
        <v>115.96</v>
      </c>
      <c r="E35" s="3"/>
      <c r="F35" s="4"/>
    </row>
    <row r="36" spans="1:6" ht="12.75" customHeight="1">
      <c r="A36" s="21" t="s">
        <v>12</v>
      </c>
      <c r="B36" s="11">
        <v>0</v>
      </c>
      <c r="C36" s="11">
        <v>0</v>
      </c>
      <c r="D36" s="11">
        <v>0</v>
      </c>
      <c r="E36" s="8"/>
      <c r="F36" s="10"/>
    </row>
    <row r="37" spans="1:6" ht="12.75" customHeight="1">
      <c r="A37" s="21" t="s">
        <v>82</v>
      </c>
      <c r="B37" s="11">
        <v>113.4</v>
      </c>
      <c r="C37" s="11">
        <v>113.4</v>
      </c>
      <c r="D37" s="11">
        <v>115.96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D39" sqref="D39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32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43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B8+B23</f>
        <v>12533.86</v>
      </c>
      <c r="C7" s="14">
        <f>C8+C23</f>
        <v>12533.86</v>
      </c>
      <c r="D7" s="14">
        <f>D8+D23</f>
        <v>11961.26</v>
      </c>
      <c r="E7" s="16">
        <f>D7-C7</f>
        <v>-572.6000000000004</v>
      </c>
      <c r="F7" s="15">
        <f>D7/C7*100</f>
        <v>95.43157494977605</v>
      </c>
    </row>
    <row r="8" spans="1:6" ht="12.75">
      <c r="A8" s="6" t="s">
        <v>19</v>
      </c>
      <c r="B8" s="3">
        <f>SUM(B9:B22)</f>
        <v>4549.2</v>
      </c>
      <c r="C8" s="3">
        <f>SUM(C9:C22)</f>
        <v>4549.2</v>
      </c>
      <c r="D8" s="3">
        <f>SUM(D9:D22)</f>
        <v>4298.96</v>
      </c>
      <c r="E8" s="3">
        <f>D8-C8</f>
        <v>-250.23999999999978</v>
      </c>
      <c r="F8" s="4">
        <f>D8/C8*100</f>
        <v>94.49925261584455</v>
      </c>
    </row>
    <row r="9" spans="1:6" ht="12.75">
      <c r="A9" s="7" t="s">
        <v>5</v>
      </c>
      <c r="B9" s="8">
        <v>650.8</v>
      </c>
      <c r="C9" s="8">
        <v>650.8</v>
      </c>
      <c r="D9" s="8">
        <v>595.89</v>
      </c>
      <c r="E9" s="8">
        <f>D9-C9</f>
        <v>-54.90999999999997</v>
      </c>
      <c r="F9" s="10">
        <f>D9/C9*100</f>
        <v>91.56269207129687</v>
      </c>
    </row>
    <row r="10" spans="1:6" ht="12.75">
      <c r="A10" s="7" t="s">
        <v>60</v>
      </c>
      <c r="B10" s="8">
        <v>624.6</v>
      </c>
      <c r="C10" s="8">
        <v>624.6</v>
      </c>
      <c r="D10" s="8">
        <v>713.12</v>
      </c>
      <c r="E10" s="8">
        <f aca="true" t="shared" si="0" ref="E10:E22">D10-C10</f>
        <v>88.51999999999998</v>
      </c>
      <c r="F10" s="10">
        <f aca="true" t="shared" si="1" ref="F10:F22">D10/C10*100</f>
        <v>114.17227025296188</v>
      </c>
    </row>
    <row r="11" spans="1:6" ht="12.75">
      <c r="A11" s="7" t="s">
        <v>6</v>
      </c>
      <c r="B11" s="8">
        <v>4.7</v>
      </c>
      <c r="C11" s="8">
        <v>4.7</v>
      </c>
      <c r="D11" s="8">
        <v>2.3</v>
      </c>
      <c r="E11" s="8">
        <f t="shared" si="0"/>
        <v>-2.4000000000000004</v>
      </c>
      <c r="F11" s="10">
        <f t="shared" si="1"/>
        <v>48.93617021276595</v>
      </c>
    </row>
    <row r="12" spans="1:6" ht="12.75">
      <c r="A12" s="7" t="s">
        <v>13</v>
      </c>
      <c r="B12" s="8">
        <v>457.9</v>
      </c>
      <c r="C12" s="8">
        <v>457.9</v>
      </c>
      <c r="D12" s="8">
        <v>405.4</v>
      </c>
      <c r="E12" s="8">
        <f t="shared" si="0"/>
        <v>-52.5</v>
      </c>
      <c r="F12" s="10">
        <f t="shared" si="1"/>
        <v>88.5346145446604</v>
      </c>
    </row>
    <row r="13" spans="1:6" ht="12.75">
      <c r="A13" s="7" t="s">
        <v>46</v>
      </c>
      <c r="B13" s="8">
        <v>3.1</v>
      </c>
      <c r="C13" s="8">
        <v>3.1</v>
      </c>
      <c r="D13" s="8">
        <v>4.86</v>
      </c>
      <c r="E13" s="8">
        <f t="shared" si="0"/>
        <v>1.7600000000000002</v>
      </c>
      <c r="F13" s="10">
        <f t="shared" si="1"/>
        <v>156.7741935483871</v>
      </c>
    </row>
    <row r="14" spans="1:6" ht="12.75">
      <c r="A14" s="7" t="s">
        <v>47</v>
      </c>
      <c r="B14" s="8">
        <v>776.5</v>
      </c>
      <c r="C14" s="8">
        <v>776.5</v>
      </c>
      <c r="D14" s="8">
        <v>622.35</v>
      </c>
      <c r="E14" s="8">
        <f t="shared" si="0"/>
        <v>-154.14999999999998</v>
      </c>
      <c r="F14" s="10">
        <f t="shared" si="1"/>
        <v>80.1481004507405</v>
      </c>
    </row>
    <row r="15" spans="1:6" ht="12.75">
      <c r="A15" s="7" t="s">
        <v>14</v>
      </c>
      <c r="B15" s="8">
        <v>990</v>
      </c>
      <c r="C15" s="8">
        <v>990</v>
      </c>
      <c r="D15" s="8">
        <v>881.08</v>
      </c>
      <c r="E15" s="8">
        <f t="shared" si="0"/>
        <v>-108.91999999999996</v>
      </c>
      <c r="F15" s="10">
        <f t="shared" si="1"/>
        <v>88.9979797979798</v>
      </c>
    </row>
    <row r="16" spans="1:6" ht="12.75">
      <c r="A16" s="7" t="s">
        <v>34</v>
      </c>
      <c r="B16" s="8">
        <v>8</v>
      </c>
      <c r="C16" s="8">
        <v>8</v>
      </c>
      <c r="D16" s="8">
        <v>8.1</v>
      </c>
      <c r="E16" s="8">
        <f t="shared" si="0"/>
        <v>0.09999999999999964</v>
      </c>
      <c r="F16" s="10">
        <f t="shared" si="1"/>
        <v>101.25</v>
      </c>
    </row>
    <row r="17" spans="1:6" ht="12.75">
      <c r="A17" s="9" t="s">
        <v>8</v>
      </c>
      <c r="B17" s="8">
        <v>38.5</v>
      </c>
      <c r="C17" s="8">
        <v>38.5</v>
      </c>
      <c r="D17" s="8">
        <v>38.56</v>
      </c>
      <c r="E17" s="8">
        <f t="shared" si="0"/>
        <v>0.060000000000002274</v>
      </c>
      <c r="F17" s="10">
        <f t="shared" si="1"/>
        <v>100.15584415584415</v>
      </c>
    </row>
    <row r="18" spans="1:6" ht="12.75">
      <c r="A18" s="9" t="s">
        <v>74</v>
      </c>
      <c r="B18" s="8">
        <v>13.9</v>
      </c>
      <c r="C18" s="8">
        <v>13.9</v>
      </c>
      <c r="D18" s="8">
        <v>11.13</v>
      </c>
      <c r="E18" s="8">
        <f t="shared" si="0"/>
        <v>-2.7699999999999996</v>
      </c>
      <c r="F18" s="10">
        <f t="shared" si="1"/>
        <v>80.07194244604317</v>
      </c>
    </row>
    <row r="19" spans="1:6" ht="12.75">
      <c r="A19" s="7" t="s">
        <v>9</v>
      </c>
      <c r="B19" s="8">
        <v>13.7</v>
      </c>
      <c r="C19" s="8">
        <v>13.7</v>
      </c>
      <c r="D19" s="8">
        <v>60.6</v>
      </c>
      <c r="E19" s="8">
        <f t="shared" si="0"/>
        <v>46.900000000000006</v>
      </c>
      <c r="F19" s="10">
        <f t="shared" si="1"/>
        <v>442.33576642335765</v>
      </c>
    </row>
    <row r="20" spans="1:6" ht="12.75">
      <c r="A20" s="7" t="s">
        <v>10</v>
      </c>
      <c r="B20" s="8">
        <v>851.2</v>
      </c>
      <c r="C20" s="8">
        <v>851.2</v>
      </c>
      <c r="D20" s="8">
        <v>839.23</v>
      </c>
      <c r="E20" s="8">
        <f t="shared" si="0"/>
        <v>-11.970000000000027</v>
      </c>
      <c r="F20" s="10">
        <f t="shared" si="1"/>
        <v>98.59375</v>
      </c>
    </row>
    <row r="21" spans="1:6" ht="12.75">
      <c r="A21" s="7" t="s">
        <v>61</v>
      </c>
      <c r="B21" s="8">
        <v>4</v>
      </c>
      <c r="C21" s="8">
        <v>4</v>
      </c>
      <c r="D21" s="8">
        <v>4</v>
      </c>
      <c r="E21" s="8">
        <f t="shared" si="0"/>
        <v>0</v>
      </c>
      <c r="F21" s="10">
        <f t="shared" si="1"/>
        <v>100</v>
      </c>
    </row>
    <row r="22" spans="1:6" ht="12.75">
      <c r="A22" s="7" t="s">
        <v>17</v>
      </c>
      <c r="B22" s="8">
        <v>112.3</v>
      </c>
      <c r="C22" s="8">
        <v>112.3</v>
      </c>
      <c r="D22" s="8">
        <v>112.34</v>
      </c>
      <c r="E22" s="8">
        <f t="shared" si="0"/>
        <v>0.04000000000000625</v>
      </c>
      <c r="F22" s="10">
        <f t="shared" si="1"/>
        <v>100.03561887800534</v>
      </c>
    </row>
    <row r="23" spans="1:6" ht="12.75">
      <c r="A23" s="6" t="s">
        <v>18</v>
      </c>
      <c r="B23" s="3">
        <v>7984.66</v>
      </c>
      <c r="C23" s="3">
        <v>7984.66</v>
      </c>
      <c r="D23" s="3">
        <v>7662.3</v>
      </c>
      <c r="E23" s="3">
        <f>D23-C23</f>
        <v>-322.3599999999997</v>
      </c>
      <c r="F23" s="4">
        <f>D23/C23*100</f>
        <v>95.96275858959555</v>
      </c>
    </row>
    <row r="24" spans="1:6" s="40" customFormat="1" ht="12.75">
      <c r="A24" s="7" t="s">
        <v>63</v>
      </c>
      <c r="B24" s="8">
        <v>7229.1</v>
      </c>
      <c r="C24" s="8">
        <v>7229.1</v>
      </c>
      <c r="D24" s="8">
        <v>7229.1</v>
      </c>
      <c r="E24" s="8">
        <f>D24-C24</f>
        <v>0</v>
      </c>
      <c r="F24" s="10">
        <f>D24/C24*100</f>
        <v>100</v>
      </c>
    </row>
    <row r="25" spans="1:6" ht="26.25" hidden="1">
      <c r="A25" s="7" t="s">
        <v>64</v>
      </c>
      <c r="B25" s="8">
        <v>1066</v>
      </c>
      <c r="C25" s="8">
        <v>0</v>
      </c>
      <c r="D25" s="8">
        <v>0</v>
      </c>
      <c r="E25" s="8">
        <f>D25-C25</f>
        <v>0</v>
      </c>
      <c r="F25" s="10"/>
    </row>
    <row r="26" spans="1:6" ht="15">
      <c r="A26" s="13" t="s">
        <v>3</v>
      </c>
      <c r="B26" s="36">
        <f>B27+B28+B29+B30+B31+B32+B33+B34</f>
        <v>13048.210000000001</v>
      </c>
      <c r="C26" s="36">
        <f>C27+C28+C29+C30+C31+C32+C33+C34</f>
        <v>13048.210000000001</v>
      </c>
      <c r="D26" s="36">
        <f>D27+D28+D29+D30+D31+D32+D33+D34</f>
        <v>12119.229999999998</v>
      </c>
      <c r="E26" s="14">
        <f>E27+E28+E29+E30+E31+E32+E33+E34</f>
        <v>-928.9800000000001</v>
      </c>
      <c r="F26" s="15">
        <f>D26/C26*100</f>
        <v>92.88040275256144</v>
      </c>
    </row>
    <row r="27" spans="1:6" ht="12.75">
      <c r="A27" s="21" t="s">
        <v>20</v>
      </c>
      <c r="B27" s="12">
        <v>4292.34</v>
      </c>
      <c r="C27" s="12">
        <v>4292.34</v>
      </c>
      <c r="D27" s="12">
        <v>4244.16</v>
      </c>
      <c r="E27" s="20">
        <f aca="true" t="shared" si="2" ref="E27:E34">D27-C27</f>
        <v>-48.18000000000029</v>
      </c>
      <c r="F27" s="10">
        <f aca="true" t="shared" si="3" ref="F27:F33">D27/C27*100</f>
        <v>98.87753533037923</v>
      </c>
    </row>
    <row r="28" spans="1:6" ht="12.75">
      <c r="A28" s="21" t="s">
        <v>21</v>
      </c>
      <c r="B28" s="12">
        <v>81.4</v>
      </c>
      <c r="C28" s="12">
        <v>81.4</v>
      </c>
      <c r="D28" s="12">
        <v>81.4</v>
      </c>
      <c r="E28" s="20">
        <f t="shared" si="2"/>
        <v>0</v>
      </c>
      <c r="F28" s="10">
        <f t="shared" si="3"/>
        <v>100</v>
      </c>
    </row>
    <row r="29" spans="1:6" ht="26.25">
      <c r="A29" s="21" t="s">
        <v>22</v>
      </c>
      <c r="B29" s="12">
        <v>52.3</v>
      </c>
      <c r="C29" s="12">
        <v>52.3</v>
      </c>
      <c r="D29" s="12">
        <v>51.42</v>
      </c>
      <c r="E29" s="20">
        <f t="shared" si="2"/>
        <v>-0.8799999999999955</v>
      </c>
      <c r="F29" s="10">
        <f t="shared" si="3"/>
        <v>98.31739961759082</v>
      </c>
    </row>
    <row r="30" spans="1:6" ht="12.75">
      <c r="A30" s="21" t="s">
        <v>23</v>
      </c>
      <c r="B30" s="12">
        <v>1999.32</v>
      </c>
      <c r="C30" s="12">
        <v>1999.32</v>
      </c>
      <c r="D30" s="12">
        <v>1119.4</v>
      </c>
      <c r="E30" s="20">
        <f t="shared" si="2"/>
        <v>-879.9199999999998</v>
      </c>
      <c r="F30" s="10">
        <f t="shared" si="3"/>
        <v>55.989036272332605</v>
      </c>
    </row>
    <row r="31" spans="1:6" ht="12.75">
      <c r="A31" s="21" t="s">
        <v>24</v>
      </c>
      <c r="B31" s="12">
        <v>895.81</v>
      </c>
      <c r="C31" s="12">
        <v>895.81</v>
      </c>
      <c r="D31" s="12">
        <v>895.81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25</v>
      </c>
      <c r="B32" s="12">
        <v>5574.3</v>
      </c>
      <c r="C32" s="12">
        <v>5574.3</v>
      </c>
      <c r="D32" s="12">
        <v>5574.3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26</v>
      </c>
      <c r="B33" s="12">
        <v>152.74</v>
      </c>
      <c r="C33" s="12">
        <v>152.74</v>
      </c>
      <c r="D33" s="12">
        <v>152.74</v>
      </c>
      <c r="E33" s="20">
        <f t="shared" si="2"/>
        <v>0</v>
      </c>
      <c r="F33" s="10">
        <f t="shared" si="3"/>
        <v>100</v>
      </c>
    </row>
    <row r="34" spans="1:6" ht="12.75" customHeight="1">
      <c r="A34" s="21" t="s">
        <v>27</v>
      </c>
      <c r="B34" s="12">
        <v>0</v>
      </c>
      <c r="C34" s="12">
        <v>0</v>
      </c>
      <c r="D34" s="12">
        <v>0</v>
      </c>
      <c r="E34" s="20">
        <f t="shared" si="2"/>
        <v>0</v>
      </c>
      <c r="F34" s="10"/>
    </row>
    <row r="35" spans="1:6" s="19" customFormat="1" ht="15">
      <c r="A35" s="17" t="s">
        <v>28</v>
      </c>
      <c r="B35" s="24">
        <f>B7-B26</f>
        <v>-514.3500000000004</v>
      </c>
      <c r="C35" s="24">
        <f>C7-C26</f>
        <v>-514.3500000000004</v>
      </c>
      <c r="D35" s="24">
        <f>D7-D26</f>
        <v>-157.96999999999753</v>
      </c>
      <c r="E35" s="16"/>
      <c r="F35" s="15"/>
    </row>
    <row r="36" spans="1:6" ht="26.25">
      <c r="A36" s="22" t="s">
        <v>4</v>
      </c>
      <c r="B36" s="25">
        <f>B37+B38</f>
        <v>514.35</v>
      </c>
      <c r="C36" s="25">
        <f>C37+C38</f>
        <v>514.35</v>
      </c>
      <c r="D36" s="25">
        <f>D37+D38</f>
        <v>157.97</v>
      </c>
      <c r="E36" s="3"/>
      <c r="F36" s="4"/>
    </row>
    <row r="37" spans="1:6" ht="12.75" customHeight="1">
      <c r="A37" s="21" t="s">
        <v>12</v>
      </c>
      <c r="B37" s="26">
        <v>0</v>
      </c>
      <c r="C37" s="26">
        <v>0</v>
      </c>
      <c r="D37" s="26">
        <v>0</v>
      </c>
      <c r="E37" s="8"/>
      <c r="F37" s="10"/>
    </row>
    <row r="38" spans="1:6" ht="12.75" customHeight="1">
      <c r="A38" s="21" t="s">
        <v>82</v>
      </c>
      <c r="B38" s="26">
        <v>514.35</v>
      </c>
      <c r="C38" s="26">
        <v>514.35</v>
      </c>
      <c r="D38" s="26">
        <v>157.97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8">
      <selection activeCell="D39" sqref="D39"/>
    </sheetView>
  </sheetViews>
  <sheetFormatPr defaultColWidth="9.140625" defaultRowHeight="12.75"/>
  <cols>
    <col min="1" max="1" width="41.421875" style="0" customWidth="1"/>
    <col min="2" max="2" width="12.57421875" style="0" customWidth="1"/>
    <col min="3" max="3" width="13.14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33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44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87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B8+B24</f>
        <v>8272.35</v>
      </c>
      <c r="C7" s="14">
        <f>C8+C24</f>
        <v>8272.35</v>
      </c>
      <c r="D7" s="14">
        <f>D8+D24</f>
        <v>8099.199999999999</v>
      </c>
      <c r="E7" s="16">
        <f>D7-C7</f>
        <v>-173.15000000000146</v>
      </c>
      <c r="F7" s="15">
        <f>D7/C7*100</f>
        <v>97.90688256662253</v>
      </c>
    </row>
    <row r="8" spans="1:6" ht="12.75">
      <c r="A8" s="6" t="s">
        <v>19</v>
      </c>
      <c r="B8" s="3">
        <f>SUM(B9:B23)</f>
        <v>1145.3000000000002</v>
      </c>
      <c r="C8" s="3">
        <f>SUM(C9:C23)</f>
        <v>1145.3000000000002</v>
      </c>
      <c r="D8" s="3">
        <f>SUM(D9:D23)</f>
        <v>976.5099999999998</v>
      </c>
      <c r="E8" s="3">
        <f>D8-C8</f>
        <v>-168.79000000000042</v>
      </c>
      <c r="F8" s="4">
        <f>D8/C8*100</f>
        <v>85.26237666986812</v>
      </c>
    </row>
    <row r="9" spans="1:6" ht="12.75">
      <c r="A9" s="7" t="s">
        <v>5</v>
      </c>
      <c r="B9" s="8">
        <v>94.4</v>
      </c>
      <c r="C9" s="8">
        <v>94.4</v>
      </c>
      <c r="D9" s="8">
        <v>124.36</v>
      </c>
      <c r="E9" s="8">
        <f>D9-C9</f>
        <v>29.959999999999994</v>
      </c>
      <c r="F9" s="10">
        <f>D9/C9*100</f>
        <v>131.73728813559322</v>
      </c>
    </row>
    <row r="10" spans="1:6" ht="12.75">
      <c r="A10" s="7" t="s">
        <v>60</v>
      </c>
      <c r="B10" s="8">
        <v>352.3</v>
      </c>
      <c r="C10" s="8">
        <v>352.3</v>
      </c>
      <c r="D10" s="8">
        <v>388.4</v>
      </c>
      <c r="E10" s="8">
        <f aca="true" t="shared" si="0" ref="E10:E23">D10-C10</f>
        <v>36.099999999999966</v>
      </c>
      <c r="F10" s="10">
        <f aca="true" t="shared" si="1" ref="F10:F23">D10/C10*100</f>
        <v>110.24694862333237</v>
      </c>
    </row>
    <row r="11" spans="1:6" ht="12.75">
      <c r="A11" s="7" t="s">
        <v>6</v>
      </c>
      <c r="B11" s="8">
        <v>5.1</v>
      </c>
      <c r="C11" s="8">
        <v>5.1</v>
      </c>
      <c r="D11" s="8">
        <v>3.17</v>
      </c>
      <c r="E11" s="8">
        <f t="shared" si="0"/>
        <v>-1.9299999999999997</v>
      </c>
      <c r="F11" s="10">
        <f t="shared" si="1"/>
        <v>62.15686274509804</v>
      </c>
    </row>
    <row r="12" spans="1:6" ht="12.75">
      <c r="A12" s="7" t="s">
        <v>13</v>
      </c>
      <c r="B12" s="8">
        <v>92</v>
      </c>
      <c r="C12" s="8">
        <v>92</v>
      </c>
      <c r="D12" s="8">
        <v>101.79</v>
      </c>
      <c r="E12" s="8">
        <f t="shared" si="0"/>
        <v>9.790000000000006</v>
      </c>
      <c r="F12" s="10">
        <f t="shared" si="1"/>
        <v>110.6413043478261</v>
      </c>
    </row>
    <row r="13" spans="1:6" ht="12.75">
      <c r="A13" s="7" t="s">
        <v>46</v>
      </c>
      <c r="B13" s="8">
        <v>8.5</v>
      </c>
      <c r="C13" s="8">
        <v>8.5</v>
      </c>
      <c r="D13" s="8">
        <v>9.31</v>
      </c>
      <c r="E13" s="8">
        <f t="shared" si="0"/>
        <v>0.8100000000000005</v>
      </c>
      <c r="F13" s="10">
        <f t="shared" si="1"/>
        <v>109.5294117647059</v>
      </c>
    </row>
    <row r="14" spans="1:6" ht="12.75">
      <c r="A14" s="7" t="s">
        <v>47</v>
      </c>
      <c r="B14" s="8">
        <v>155</v>
      </c>
      <c r="C14" s="8">
        <v>155</v>
      </c>
      <c r="D14" s="8">
        <v>156.67</v>
      </c>
      <c r="E14" s="8">
        <f t="shared" si="0"/>
        <v>1.6699999999999875</v>
      </c>
      <c r="F14" s="10">
        <f t="shared" si="1"/>
        <v>101.0774193548387</v>
      </c>
    </row>
    <row r="15" spans="1:6" ht="12.75">
      <c r="A15" s="7" t="s">
        <v>14</v>
      </c>
      <c r="B15" s="8">
        <v>244</v>
      </c>
      <c r="C15" s="8">
        <v>244</v>
      </c>
      <c r="D15" s="8">
        <v>136.43</v>
      </c>
      <c r="E15" s="8">
        <f t="shared" si="0"/>
        <v>-107.57</v>
      </c>
      <c r="F15" s="10">
        <f t="shared" si="1"/>
        <v>55.9139344262295</v>
      </c>
    </row>
    <row r="16" spans="1:6" ht="12.75">
      <c r="A16" s="7" t="s">
        <v>34</v>
      </c>
      <c r="B16" s="8">
        <v>1.2</v>
      </c>
      <c r="C16" s="8">
        <v>1.2</v>
      </c>
      <c r="D16" s="8">
        <v>0.92</v>
      </c>
      <c r="E16" s="8">
        <f t="shared" si="0"/>
        <v>-0.2799999999999999</v>
      </c>
      <c r="F16" s="10">
        <f t="shared" si="1"/>
        <v>76.66666666666667</v>
      </c>
    </row>
    <row r="17" spans="1:6" ht="12.75">
      <c r="A17" s="7" t="s">
        <v>74</v>
      </c>
      <c r="B17" s="8">
        <v>139.3</v>
      </c>
      <c r="C17" s="8">
        <v>139.3</v>
      </c>
      <c r="D17" s="8">
        <v>2</v>
      </c>
      <c r="E17" s="8">
        <f t="shared" si="0"/>
        <v>-137.3</v>
      </c>
      <c r="F17" s="10">
        <f t="shared" si="1"/>
        <v>1.4357501794687724</v>
      </c>
    </row>
    <row r="18" spans="1:6" ht="12.75">
      <c r="A18" s="7" t="s">
        <v>76</v>
      </c>
      <c r="B18" s="8">
        <v>8.2</v>
      </c>
      <c r="C18" s="8">
        <v>8.2</v>
      </c>
      <c r="D18" s="8">
        <v>8.16</v>
      </c>
      <c r="E18" s="8">
        <f t="shared" si="0"/>
        <v>-0.03999999999999915</v>
      </c>
      <c r="F18" s="10">
        <f t="shared" si="1"/>
        <v>99.51219512195124</v>
      </c>
    </row>
    <row r="19" spans="1:6" ht="12.75" hidden="1">
      <c r="A19" s="7" t="s">
        <v>67</v>
      </c>
      <c r="B19" s="8">
        <v>0</v>
      </c>
      <c r="C19" s="8">
        <v>0</v>
      </c>
      <c r="D19" s="8">
        <v>0</v>
      </c>
      <c r="E19" s="8">
        <f t="shared" si="0"/>
        <v>0</v>
      </c>
      <c r="F19" s="10" t="e">
        <f t="shared" si="1"/>
        <v>#DIV/0!</v>
      </c>
    </row>
    <row r="20" spans="1:6" ht="12.75" hidden="1">
      <c r="A20" s="7" t="s">
        <v>69</v>
      </c>
      <c r="B20" s="8">
        <v>0</v>
      </c>
      <c r="C20" s="8">
        <v>0</v>
      </c>
      <c r="D20" s="8">
        <v>0</v>
      </c>
      <c r="E20" s="8">
        <f t="shared" si="0"/>
        <v>0</v>
      </c>
      <c r="F20" s="10" t="e">
        <f t="shared" si="1"/>
        <v>#DIV/0!</v>
      </c>
    </row>
    <row r="21" spans="1:6" ht="12.75" hidden="1">
      <c r="A21" s="9" t="s">
        <v>10</v>
      </c>
      <c r="B21" s="8">
        <v>0</v>
      </c>
      <c r="C21" s="8">
        <f>B21</f>
        <v>0</v>
      </c>
      <c r="D21" s="8">
        <v>0</v>
      </c>
      <c r="E21" s="8">
        <f t="shared" si="0"/>
        <v>0</v>
      </c>
      <c r="F21" s="10" t="e">
        <f t="shared" si="1"/>
        <v>#DIV/0!</v>
      </c>
    </row>
    <row r="22" spans="1:6" ht="12.75" hidden="1">
      <c r="A22" s="7" t="s">
        <v>11</v>
      </c>
      <c r="B22" s="8">
        <v>0</v>
      </c>
      <c r="C22" s="8">
        <v>0</v>
      </c>
      <c r="D22" s="8">
        <v>0</v>
      </c>
      <c r="E22" s="8">
        <f t="shared" si="0"/>
        <v>0</v>
      </c>
      <c r="F22" s="10" t="e">
        <f t="shared" si="1"/>
        <v>#DIV/0!</v>
      </c>
    </row>
    <row r="23" spans="1:6" ht="12.75">
      <c r="A23" s="7" t="s">
        <v>17</v>
      </c>
      <c r="B23" s="8">
        <v>45.3</v>
      </c>
      <c r="C23" s="8">
        <v>45.3</v>
      </c>
      <c r="D23" s="8">
        <v>45.3</v>
      </c>
      <c r="E23" s="8">
        <f t="shared" si="0"/>
        <v>0</v>
      </c>
      <c r="F23" s="10">
        <f t="shared" si="1"/>
        <v>100</v>
      </c>
    </row>
    <row r="24" spans="1:6" ht="12.75">
      <c r="A24" s="6" t="s">
        <v>18</v>
      </c>
      <c r="B24" s="3">
        <v>7127.05</v>
      </c>
      <c r="C24" s="3">
        <v>7127.05</v>
      </c>
      <c r="D24" s="3">
        <v>7122.69</v>
      </c>
      <c r="E24" s="3">
        <f>D24-C24</f>
        <v>-4.360000000000582</v>
      </c>
      <c r="F24" s="4">
        <f>D24/C24*100</f>
        <v>99.93882461888157</v>
      </c>
    </row>
    <row r="25" spans="1:6" s="40" customFormat="1" ht="12.75">
      <c r="A25" s="7" t="s">
        <v>63</v>
      </c>
      <c r="B25" s="8">
        <v>5827.1</v>
      </c>
      <c r="C25" s="8">
        <v>5827.1</v>
      </c>
      <c r="D25" s="8">
        <v>5827.1</v>
      </c>
      <c r="E25" s="8">
        <f>D25-C25</f>
        <v>0</v>
      </c>
      <c r="F25" s="10">
        <f>D25/C25*100</f>
        <v>100</v>
      </c>
    </row>
    <row r="26" spans="1:6" ht="15">
      <c r="A26" s="13" t="s">
        <v>3</v>
      </c>
      <c r="B26" s="36">
        <f>B27+B28+B29+B30+B31+B32+B33+B34</f>
        <v>8561.6</v>
      </c>
      <c r="C26" s="36">
        <f>C27+C28+C29+C30+C31+C32+C33+C34</f>
        <v>8561.6</v>
      </c>
      <c r="D26" s="36">
        <f>D27+D28+D29+D30+D31+D32+D33+D34</f>
        <v>7907.690000000001</v>
      </c>
      <c r="E26" s="14">
        <f>D26-C26</f>
        <v>-653.909999999999</v>
      </c>
      <c r="F26" s="15">
        <f>D26/C26*100</f>
        <v>92.36229209493554</v>
      </c>
    </row>
    <row r="27" spans="1:6" ht="12.75">
      <c r="A27" s="21" t="s">
        <v>20</v>
      </c>
      <c r="B27" s="12">
        <v>2337.67</v>
      </c>
      <c r="C27" s="12">
        <v>2337.67</v>
      </c>
      <c r="D27" s="12">
        <v>1983.9</v>
      </c>
      <c r="E27" s="20">
        <f>D27-C27</f>
        <v>-353.77</v>
      </c>
      <c r="F27" s="10">
        <f>D27/C27*100</f>
        <v>84.86655515962475</v>
      </c>
    </row>
    <row r="28" spans="1:6" ht="12.75">
      <c r="A28" s="21" t="s">
        <v>21</v>
      </c>
      <c r="B28" s="12">
        <v>81.4</v>
      </c>
      <c r="C28" s="12">
        <v>81.4</v>
      </c>
      <c r="D28" s="12">
        <v>81.4</v>
      </c>
      <c r="E28" s="20">
        <f aca="true" t="shared" si="2" ref="E28:E34">D28-C28</f>
        <v>0</v>
      </c>
      <c r="F28" s="10">
        <f aca="true" t="shared" si="3" ref="F28:F33">D28/C28*100</f>
        <v>100</v>
      </c>
    </row>
    <row r="29" spans="1:6" ht="26.25">
      <c r="A29" s="21" t="s">
        <v>22</v>
      </c>
      <c r="B29" s="12">
        <v>354.75</v>
      </c>
      <c r="C29" s="12">
        <v>354.75</v>
      </c>
      <c r="D29" s="12">
        <v>354.44</v>
      </c>
      <c r="E29" s="20">
        <f t="shared" si="2"/>
        <v>-0.3100000000000023</v>
      </c>
      <c r="F29" s="10">
        <f t="shared" si="3"/>
        <v>99.91261451726568</v>
      </c>
    </row>
    <row r="30" spans="1:6" ht="12.75">
      <c r="A30" s="21" t="s">
        <v>23</v>
      </c>
      <c r="B30" s="12">
        <v>577.65</v>
      </c>
      <c r="C30" s="12">
        <v>577.65</v>
      </c>
      <c r="D30" s="12">
        <v>482.15</v>
      </c>
      <c r="E30" s="20">
        <f t="shared" si="2"/>
        <v>-95.5</v>
      </c>
      <c r="F30" s="10">
        <f t="shared" si="3"/>
        <v>83.46749761966589</v>
      </c>
    </row>
    <row r="31" spans="1:6" ht="12.75">
      <c r="A31" s="21" t="s">
        <v>24</v>
      </c>
      <c r="B31" s="12">
        <v>2269.23</v>
      </c>
      <c r="C31" s="12">
        <v>2269.23</v>
      </c>
      <c r="D31" s="12">
        <v>2076.34</v>
      </c>
      <c r="E31" s="20">
        <f t="shared" si="2"/>
        <v>-192.88999999999987</v>
      </c>
      <c r="F31" s="10">
        <f t="shared" si="3"/>
        <v>91.49975983042707</v>
      </c>
    </row>
    <row r="32" spans="1:6" ht="12.75" customHeight="1">
      <c r="A32" s="21" t="s">
        <v>25</v>
      </c>
      <c r="B32" s="12">
        <v>2806.4</v>
      </c>
      <c r="C32" s="12">
        <v>2806.4</v>
      </c>
      <c r="D32" s="12">
        <v>2806.4</v>
      </c>
      <c r="E32" s="20">
        <f t="shared" si="2"/>
        <v>0</v>
      </c>
      <c r="F32" s="10">
        <f t="shared" si="3"/>
        <v>100</v>
      </c>
    </row>
    <row r="33" spans="1:6" ht="12.75" customHeight="1">
      <c r="A33" s="21" t="s">
        <v>26</v>
      </c>
      <c r="B33" s="12">
        <v>134.5</v>
      </c>
      <c r="C33" s="12">
        <v>134.5</v>
      </c>
      <c r="D33" s="12">
        <v>123.06</v>
      </c>
      <c r="E33" s="20">
        <f t="shared" si="2"/>
        <v>-11.439999999999998</v>
      </c>
      <c r="F33" s="10">
        <f t="shared" si="3"/>
        <v>91.49442379182156</v>
      </c>
    </row>
    <row r="34" spans="1:6" ht="12.75" customHeight="1">
      <c r="A34" s="21" t="s">
        <v>27</v>
      </c>
      <c r="B34" s="12">
        <v>0</v>
      </c>
      <c r="C34" s="12">
        <v>0</v>
      </c>
      <c r="D34" s="12">
        <v>0</v>
      </c>
      <c r="E34" s="20">
        <f t="shared" si="2"/>
        <v>0</v>
      </c>
      <c r="F34" s="10"/>
    </row>
    <row r="35" spans="1:6" s="19" customFormat="1" ht="15">
      <c r="A35" s="17" t="s">
        <v>28</v>
      </c>
      <c r="B35" s="24">
        <f>B7-B26</f>
        <v>-289.25</v>
      </c>
      <c r="C35" s="24">
        <f>C7-C26</f>
        <v>-289.25</v>
      </c>
      <c r="D35" s="24">
        <f>D7-D26</f>
        <v>191.5099999999975</v>
      </c>
      <c r="E35" s="16"/>
      <c r="F35" s="15"/>
    </row>
    <row r="36" spans="1:6" ht="26.25">
      <c r="A36" s="22" t="s">
        <v>4</v>
      </c>
      <c r="B36" s="25">
        <f>B37+B38</f>
        <v>289.25</v>
      </c>
      <c r="C36" s="25">
        <f>C37+C38</f>
        <v>289.25</v>
      </c>
      <c r="D36" s="25">
        <f>D37+D38</f>
        <v>-191.51</v>
      </c>
      <c r="E36" s="3"/>
      <c r="F36" s="4"/>
    </row>
    <row r="37" spans="1:6" ht="12.75" customHeight="1">
      <c r="A37" s="21" t="s">
        <v>12</v>
      </c>
      <c r="B37" s="26">
        <v>0</v>
      </c>
      <c r="C37" s="26">
        <v>0</v>
      </c>
      <c r="D37" s="26">
        <v>0</v>
      </c>
      <c r="E37" s="8"/>
      <c r="F37" s="10"/>
    </row>
    <row r="38" spans="1:6" ht="12.75" customHeight="1">
      <c r="A38" s="21" t="s">
        <v>82</v>
      </c>
      <c r="B38" s="26">
        <v>289.25</v>
      </c>
      <c r="C38" s="26">
        <v>289.25</v>
      </c>
      <c r="D38" s="26">
        <v>-191.51</v>
      </c>
      <c r="E38" s="8"/>
      <c r="F38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19">
      <selection activeCell="D42" sqref="D42"/>
    </sheetView>
  </sheetViews>
  <sheetFormatPr defaultColWidth="9.140625" defaultRowHeight="12.75"/>
  <cols>
    <col min="1" max="1" width="41.421875" style="0" customWidth="1"/>
    <col min="2" max="2" width="12.7109375" style="0" customWidth="1"/>
    <col min="3" max="3" width="12.00390625" style="0" customWidth="1"/>
    <col min="4" max="4" width="12.8515625" style="0" customWidth="1"/>
    <col min="5" max="5" width="13.57421875" style="0" customWidth="1"/>
    <col min="6" max="6" width="11.421875" style="0" bestFit="1" customWidth="1"/>
    <col min="8" max="10" width="9.140625" style="0" customWidth="1"/>
  </cols>
  <sheetData>
    <row r="1" spans="1:6" ht="15">
      <c r="A1" s="45" t="s">
        <v>35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62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38" t="s">
        <v>2</v>
      </c>
      <c r="B7" s="14">
        <f>B8+B25</f>
        <v>124774.65</v>
      </c>
      <c r="C7" s="14">
        <f>C8+C25</f>
        <v>124774.65</v>
      </c>
      <c r="D7" s="14">
        <f>D8+D25</f>
        <v>128019.65999999999</v>
      </c>
      <c r="E7" s="16">
        <f>D7-C7</f>
        <v>3245.0099999999948</v>
      </c>
      <c r="F7" s="15">
        <f>D7/C7*100</f>
        <v>102.60069653571458</v>
      </c>
    </row>
    <row r="8" spans="1:6" ht="12.75">
      <c r="A8" s="6" t="s">
        <v>19</v>
      </c>
      <c r="B8" s="3">
        <f>SUM(B9:B24)</f>
        <v>107673.93999999999</v>
      </c>
      <c r="C8" s="3">
        <f>SUM(C9:C24)</f>
        <v>107673.93999999999</v>
      </c>
      <c r="D8" s="3">
        <f>SUM(D9:D24)</f>
        <v>110990.18</v>
      </c>
      <c r="E8" s="3">
        <f>D8-C8</f>
        <v>3316.2400000000052</v>
      </c>
      <c r="F8" s="4">
        <f>D8/C8*100</f>
        <v>103.07989101169699</v>
      </c>
    </row>
    <row r="9" spans="1:6" ht="12.75">
      <c r="A9" s="7" t="s">
        <v>5</v>
      </c>
      <c r="B9" s="8">
        <v>33941.18</v>
      </c>
      <c r="C9" s="8">
        <v>33941.18</v>
      </c>
      <c r="D9" s="8">
        <v>34326.66</v>
      </c>
      <c r="E9" s="8">
        <f>D9-C9</f>
        <v>385.4800000000032</v>
      </c>
      <c r="F9" s="10">
        <f>D9/C9*100</f>
        <v>101.1357295179484</v>
      </c>
    </row>
    <row r="10" spans="1:6" ht="12.75">
      <c r="A10" s="7" t="s">
        <v>60</v>
      </c>
      <c r="B10" s="8">
        <v>2038.98</v>
      </c>
      <c r="C10" s="8">
        <v>2038.98</v>
      </c>
      <c r="D10" s="8">
        <v>2203.04</v>
      </c>
      <c r="E10" s="8">
        <f aca="true" t="shared" si="0" ref="E10:E24">D10-C10</f>
        <v>164.05999999999995</v>
      </c>
      <c r="F10" s="10">
        <f aca="true" t="shared" si="1" ref="F10:F24">D10/C10*100</f>
        <v>108.04617995272146</v>
      </c>
    </row>
    <row r="11" spans="1:6" ht="12.75">
      <c r="A11" s="7" t="s">
        <v>6</v>
      </c>
      <c r="B11" s="8">
        <v>23.46</v>
      </c>
      <c r="C11" s="8">
        <v>23.46</v>
      </c>
      <c r="D11" s="8">
        <v>2.68</v>
      </c>
      <c r="E11" s="8">
        <f t="shared" si="0"/>
        <v>-20.78</v>
      </c>
      <c r="F11" s="10">
        <f t="shared" si="1"/>
        <v>11.423699914748509</v>
      </c>
    </row>
    <row r="12" spans="1:6" ht="12.75">
      <c r="A12" s="7" t="s">
        <v>13</v>
      </c>
      <c r="B12" s="8">
        <v>8605.87</v>
      </c>
      <c r="C12" s="8">
        <v>8605.87</v>
      </c>
      <c r="D12" s="8">
        <v>8573.24</v>
      </c>
      <c r="E12" s="8">
        <f t="shared" si="0"/>
        <v>-32.63000000000102</v>
      </c>
      <c r="F12" s="10">
        <f t="shared" si="1"/>
        <v>99.62084019396062</v>
      </c>
    </row>
    <row r="13" spans="1:6" ht="12.75">
      <c r="A13" s="7" t="s">
        <v>46</v>
      </c>
      <c r="B13" s="8">
        <v>4673.79</v>
      </c>
      <c r="C13" s="8">
        <v>4673.79</v>
      </c>
      <c r="D13" s="8">
        <v>6151.77</v>
      </c>
      <c r="E13" s="8">
        <f t="shared" si="0"/>
        <v>1477.9800000000005</v>
      </c>
      <c r="F13" s="10">
        <f t="shared" si="1"/>
        <v>131.6227301611754</v>
      </c>
    </row>
    <row r="14" spans="1:6" ht="12.75">
      <c r="A14" s="7" t="s">
        <v>47</v>
      </c>
      <c r="B14" s="8">
        <v>9296</v>
      </c>
      <c r="C14" s="8">
        <v>9296</v>
      </c>
      <c r="D14" s="8">
        <v>9095.81</v>
      </c>
      <c r="E14" s="8">
        <f t="shared" si="0"/>
        <v>-200.1900000000005</v>
      </c>
      <c r="F14" s="10">
        <f t="shared" si="1"/>
        <v>97.84649311531841</v>
      </c>
    </row>
    <row r="15" spans="1:6" ht="12.75">
      <c r="A15" s="7" t="s">
        <v>14</v>
      </c>
      <c r="B15" s="8">
        <v>11508.79</v>
      </c>
      <c r="C15" s="8">
        <v>11508.79</v>
      </c>
      <c r="D15" s="8">
        <v>12365.82</v>
      </c>
      <c r="E15" s="8">
        <f t="shared" si="0"/>
        <v>857.0299999999988</v>
      </c>
      <c r="F15" s="10">
        <f t="shared" si="1"/>
        <v>107.44674288087626</v>
      </c>
    </row>
    <row r="16" spans="1:6" ht="26.25">
      <c r="A16" s="7" t="s">
        <v>7</v>
      </c>
      <c r="B16" s="8">
        <v>16927.59</v>
      </c>
      <c r="C16" s="8">
        <v>16927.59</v>
      </c>
      <c r="D16" s="8">
        <v>17204.27</v>
      </c>
      <c r="E16" s="8">
        <f t="shared" si="0"/>
        <v>276.6800000000003</v>
      </c>
      <c r="F16" s="10">
        <f t="shared" si="1"/>
        <v>101.6344913835933</v>
      </c>
    </row>
    <row r="17" spans="1:6" ht="12.75">
      <c r="A17" s="9" t="s">
        <v>8</v>
      </c>
      <c r="B17" s="8">
        <v>0</v>
      </c>
      <c r="C17" s="8">
        <v>0</v>
      </c>
      <c r="D17" s="8">
        <v>253.54</v>
      </c>
      <c r="E17" s="8">
        <f t="shared" si="0"/>
        <v>253.54</v>
      </c>
      <c r="F17" s="10"/>
    </row>
    <row r="18" spans="1:6" ht="12.75">
      <c r="A18" s="9" t="s">
        <v>74</v>
      </c>
      <c r="B18" s="8">
        <v>528.34</v>
      </c>
      <c r="C18" s="8">
        <v>528.34</v>
      </c>
      <c r="D18" s="8">
        <v>363.71</v>
      </c>
      <c r="E18" s="8">
        <f t="shared" si="0"/>
        <v>-164.63000000000005</v>
      </c>
      <c r="F18" s="10">
        <f t="shared" si="1"/>
        <v>68.84014081841238</v>
      </c>
    </row>
    <row r="19" spans="1:6" ht="26.25">
      <c r="A19" s="9" t="s">
        <v>65</v>
      </c>
      <c r="B19" s="8">
        <v>36</v>
      </c>
      <c r="C19" s="8">
        <v>36</v>
      </c>
      <c r="D19" s="8">
        <v>97.4</v>
      </c>
      <c r="E19" s="8">
        <f t="shared" si="0"/>
        <v>61.400000000000006</v>
      </c>
      <c r="F19" s="10">
        <f t="shared" si="1"/>
        <v>270.55555555555554</v>
      </c>
    </row>
    <row r="20" spans="1:6" ht="26.25">
      <c r="A20" s="7" t="s">
        <v>77</v>
      </c>
      <c r="B20" s="8">
        <v>1116.54</v>
      </c>
      <c r="C20" s="8">
        <v>1116.54</v>
      </c>
      <c r="D20" s="8">
        <v>869.12</v>
      </c>
      <c r="E20" s="8">
        <f t="shared" si="0"/>
        <v>-247.41999999999996</v>
      </c>
      <c r="F20" s="10">
        <f t="shared" si="1"/>
        <v>77.84047145646372</v>
      </c>
    </row>
    <row r="21" spans="1:6" ht="12.75">
      <c r="A21" s="9" t="s">
        <v>58</v>
      </c>
      <c r="B21" s="8">
        <v>16220</v>
      </c>
      <c r="C21" s="8">
        <v>16220</v>
      </c>
      <c r="D21" s="8">
        <v>16220</v>
      </c>
      <c r="E21" s="8">
        <f t="shared" si="0"/>
        <v>0</v>
      </c>
      <c r="F21" s="10">
        <f t="shared" si="1"/>
        <v>100</v>
      </c>
    </row>
    <row r="22" spans="1:6" ht="12.75">
      <c r="A22" s="7" t="s">
        <v>11</v>
      </c>
      <c r="B22" s="8">
        <v>1711.62</v>
      </c>
      <c r="C22" s="8">
        <v>1711.62</v>
      </c>
      <c r="D22" s="8">
        <v>2160.73</v>
      </c>
      <c r="E22" s="8">
        <f t="shared" si="0"/>
        <v>449.1100000000001</v>
      </c>
      <c r="F22" s="10">
        <f t="shared" si="1"/>
        <v>126.2388847991961</v>
      </c>
    </row>
    <row r="23" spans="1:6" ht="12.75">
      <c r="A23" s="7" t="s">
        <v>48</v>
      </c>
      <c r="B23" s="8">
        <v>0</v>
      </c>
      <c r="C23" s="8">
        <f>B23</f>
        <v>0</v>
      </c>
      <c r="D23" s="8">
        <v>69.07</v>
      </c>
      <c r="E23" s="8">
        <f t="shared" si="0"/>
        <v>69.07</v>
      </c>
      <c r="F23" s="10"/>
    </row>
    <row r="24" spans="1:6" ht="12.75">
      <c r="A24" s="7" t="s">
        <v>17</v>
      </c>
      <c r="B24" s="8">
        <v>1045.78</v>
      </c>
      <c r="C24" s="8">
        <v>1045.78</v>
      </c>
      <c r="D24" s="8">
        <v>1033.32</v>
      </c>
      <c r="E24" s="8">
        <f t="shared" si="0"/>
        <v>-12.460000000000036</v>
      </c>
      <c r="F24" s="10">
        <f t="shared" si="1"/>
        <v>98.8085448182218</v>
      </c>
    </row>
    <row r="25" spans="1:6" ht="12.75">
      <c r="A25" s="6" t="s">
        <v>18</v>
      </c>
      <c r="B25" s="3">
        <v>17100.71</v>
      </c>
      <c r="C25" s="3">
        <v>17100.71</v>
      </c>
      <c r="D25" s="3">
        <v>17029.48</v>
      </c>
      <c r="E25" s="3">
        <f>D25-C25</f>
        <v>-71.22999999999956</v>
      </c>
      <c r="F25" s="4">
        <f>D25/C25*100</f>
        <v>99.58346758701832</v>
      </c>
    </row>
    <row r="26" spans="1:6" ht="12.75">
      <c r="A26" s="7" t="s">
        <v>16</v>
      </c>
      <c r="B26" s="8">
        <v>6710.3</v>
      </c>
      <c r="C26" s="8">
        <v>6710.3</v>
      </c>
      <c r="D26" s="8">
        <v>6710.3</v>
      </c>
      <c r="E26" s="8">
        <f>D26-C26</f>
        <v>0</v>
      </c>
      <c r="F26" s="10">
        <f>D26/C26*100</f>
        <v>100</v>
      </c>
    </row>
    <row r="27" spans="1:6" ht="15">
      <c r="A27" s="38" t="s">
        <v>3</v>
      </c>
      <c r="B27" s="36">
        <f>B28+B29+B30+B31+B32+B34+B35+B36+B37+B33</f>
        <v>132902.72</v>
      </c>
      <c r="C27" s="36">
        <f>C28+C29+C30+C31+C32+C34+C35+C36+C37+C33</f>
        <v>132902.72</v>
      </c>
      <c r="D27" s="36">
        <f>D28+D29+D30+D31+D32+D34+D35+D36+D37+D33</f>
        <v>124543.62</v>
      </c>
      <c r="E27" s="14">
        <f>D27-C27</f>
        <v>-8359.100000000006</v>
      </c>
      <c r="F27" s="15">
        <f>D27/C27*100</f>
        <v>93.71036198506697</v>
      </c>
    </row>
    <row r="28" spans="1:6" ht="12.75">
      <c r="A28" s="21" t="s">
        <v>20</v>
      </c>
      <c r="B28" s="12">
        <v>35711.6</v>
      </c>
      <c r="C28" s="8">
        <v>35711.6</v>
      </c>
      <c r="D28" s="12">
        <v>34667.06</v>
      </c>
      <c r="E28" s="20">
        <f>D28-C28</f>
        <v>-1044.5400000000009</v>
      </c>
      <c r="F28" s="10">
        <f>D28/C28*100</f>
        <v>97.07506804511698</v>
      </c>
    </row>
    <row r="29" spans="1:6" ht="26.25">
      <c r="A29" s="21" t="s">
        <v>22</v>
      </c>
      <c r="B29" s="12">
        <v>783.29</v>
      </c>
      <c r="C29" s="8">
        <v>783.29</v>
      </c>
      <c r="D29" s="12">
        <v>352.61</v>
      </c>
      <c r="E29" s="20">
        <f aca="true" t="shared" si="2" ref="E29:E37">D29-C29</f>
        <v>-430.67999999999995</v>
      </c>
      <c r="F29" s="10">
        <f aca="true" t="shared" si="3" ref="F29:F35">D29/C29*100</f>
        <v>45.01653282947567</v>
      </c>
    </row>
    <row r="30" spans="1:9" ht="12.75">
      <c r="A30" s="21" t="s">
        <v>23</v>
      </c>
      <c r="B30" s="12">
        <v>15548.65</v>
      </c>
      <c r="C30" s="8">
        <v>15548.65</v>
      </c>
      <c r="D30" s="12">
        <v>15321.29</v>
      </c>
      <c r="E30" s="20">
        <f t="shared" si="2"/>
        <v>-227.35999999999876</v>
      </c>
      <c r="F30" s="10">
        <f t="shared" si="3"/>
        <v>98.53775086583082</v>
      </c>
      <c r="G30" s="28"/>
      <c r="H30" s="28"/>
      <c r="I30" s="28"/>
    </row>
    <row r="31" spans="1:9" ht="12.75">
      <c r="A31" s="21" t="s">
        <v>24</v>
      </c>
      <c r="B31" s="12">
        <v>35710.36</v>
      </c>
      <c r="C31" s="8">
        <v>35710.36</v>
      </c>
      <c r="D31" s="12">
        <v>29302.07</v>
      </c>
      <c r="E31" s="20">
        <f t="shared" si="2"/>
        <v>-6408.290000000001</v>
      </c>
      <c r="F31" s="10">
        <f t="shared" si="3"/>
        <v>82.05481546531594</v>
      </c>
      <c r="G31" s="29"/>
      <c r="H31" s="29"/>
      <c r="I31" s="28"/>
    </row>
    <row r="32" spans="1:9" ht="12.75" customHeight="1">
      <c r="A32" s="21" t="s">
        <v>25</v>
      </c>
      <c r="B32" s="12">
        <v>25068.84</v>
      </c>
      <c r="C32" s="8">
        <v>25068.84</v>
      </c>
      <c r="D32" s="12">
        <v>25068.84</v>
      </c>
      <c r="E32" s="20">
        <f t="shared" si="2"/>
        <v>0</v>
      </c>
      <c r="F32" s="10">
        <f t="shared" si="3"/>
        <v>100</v>
      </c>
      <c r="G32" s="29"/>
      <c r="H32" s="29"/>
      <c r="I32" s="28"/>
    </row>
    <row r="33" spans="1:9" ht="12.75" customHeight="1">
      <c r="A33" s="21" t="s">
        <v>70</v>
      </c>
      <c r="B33" s="12">
        <v>249.7</v>
      </c>
      <c r="C33" s="8">
        <v>249.7</v>
      </c>
      <c r="D33" s="12">
        <v>249.7</v>
      </c>
      <c r="E33" s="20">
        <f t="shared" si="2"/>
        <v>0</v>
      </c>
      <c r="F33" s="10">
        <f t="shared" si="3"/>
        <v>100</v>
      </c>
      <c r="G33" s="29"/>
      <c r="H33" s="29"/>
      <c r="I33" s="28"/>
    </row>
    <row r="34" spans="1:9" ht="12.75" customHeight="1">
      <c r="A34" s="21" t="s">
        <v>26</v>
      </c>
      <c r="B34" s="12">
        <v>1007.22</v>
      </c>
      <c r="C34" s="8">
        <v>1007.22</v>
      </c>
      <c r="D34" s="12">
        <v>840.08</v>
      </c>
      <c r="E34" s="20">
        <f t="shared" si="2"/>
        <v>-167.14</v>
      </c>
      <c r="F34" s="10">
        <f t="shared" si="3"/>
        <v>83.40581005142869</v>
      </c>
      <c r="G34" s="29"/>
      <c r="H34" s="29"/>
      <c r="I34" s="28"/>
    </row>
    <row r="35" spans="1:9" ht="12.75" customHeight="1">
      <c r="A35" s="21" t="s">
        <v>27</v>
      </c>
      <c r="B35" s="12">
        <v>18823.06</v>
      </c>
      <c r="C35" s="8">
        <v>18823.06</v>
      </c>
      <c r="D35" s="12">
        <v>18741.97</v>
      </c>
      <c r="E35" s="20">
        <f t="shared" si="2"/>
        <v>-81.09000000000015</v>
      </c>
      <c r="F35" s="10">
        <f t="shared" si="3"/>
        <v>99.56919863189088</v>
      </c>
      <c r="G35" s="28"/>
      <c r="H35" s="28"/>
      <c r="I35" s="28"/>
    </row>
    <row r="36" spans="1:6" ht="12.75" customHeight="1">
      <c r="A36" s="21" t="s">
        <v>36</v>
      </c>
      <c r="B36" s="12">
        <v>0</v>
      </c>
      <c r="C36" s="8">
        <v>0</v>
      </c>
      <c r="D36" s="12">
        <v>0</v>
      </c>
      <c r="E36" s="20">
        <f t="shared" si="2"/>
        <v>0</v>
      </c>
      <c r="F36" s="10"/>
    </row>
    <row r="37" spans="1:6" ht="12.75">
      <c r="A37" s="21" t="s">
        <v>37</v>
      </c>
      <c r="B37" s="12">
        <v>0</v>
      </c>
      <c r="C37" s="8">
        <v>0</v>
      </c>
      <c r="D37" s="12">
        <v>0</v>
      </c>
      <c r="E37" s="20">
        <f t="shared" si="2"/>
        <v>0</v>
      </c>
      <c r="F37" s="10"/>
    </row>
    <row r="38" spans="1:6" s="19" customFormat="1" ht="15">
      <c r="A38" s="22" t="s">
        <v>28</v>
      </c>
      <c r="B38" s="24">
        <f>B7-B27</f>
        <v>-8128.070000000007</v>
      </c>
      <c r="C38" s="24">
        <f>C7-C27</f>
        <v>-8128.070000000007</v>
      </c>
      <c r="D38" s="24">
        <f>D7-D27</f>
        <v>3476.0399999999936</v>
      </c>
      <c r="E38" s="3"/>
      <c r="F38" s="4"/>
    </row>
    <row r="39" spans="1:6" ht="26.25">
      <c r="A39" s="22" t="s">
        <v>4</v>
      </c>
      <c r="B39" s="24">
        <f>B40+B41</f>
        <v>8128.07</v>
      </c>
      <c r="C39" s="16">
        <f>C40+C41</f>
        <v>8128.07</v>
      </c>
      <c r="D39" s="24">
        <f>D40+D41</f>
        <v>-3476.04</v>
      </c>
      <c r="E39" s="3"/>
      <c r="F39" s="4"/>
    </row>
    <row r="40" spans="1:6" ht="12.75" customHeight="1">
      <c r="A40" s="21" t="s">
        <v>12</v>
      </c>
      <c r="B40" s="26">
        <v>0</v>
      </c>
      <c r="C40" s="8">
        <v>0</v>
      </c>
      <c r="D40" s="26">
        <v>0</v>
      </c>
      <c r="E40" s="8"/>
      <c r="F40" s="10"/>
    </row>
    <row r="41" spans="1:6" ht="12.75" customHeight="1">
      <c r="A41" s="21" t="s">
        <v>82</v>
      </c>
      <c r="B41" s="26">
        <v>8128.07</v>
      </c>
      <c r="C41" s="8">
        <v>8128.07</v>
      </c>
      <c r="D41" s="26">
        <v>-3476.04</v>
      </c>
      <c r="E41" s="8"/>
      <c r="F41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0">
      <selection activeCell="D38" sqref="D38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38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45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B8+B23</f>
        <v>11230.95</v>
      </c>
      <c r="C7" s="14">
        <f>C8+C23</f>
        <v>11230.95</v>
      </c>
      <c r="D7" s="14">
        <f>D8+D23</f>
        <v>11094.260000000002</v>
      </c>
      <c r="E7" s="14">
        <f>D7-C7</f>
        <v>-136.6899999999987</v>
      </c>
      <c r="F7" s="15">
        <f>D7/C7*100</f>
        <v>98.78291685031098</v>
      </c>
    </row>
    <row r="8" spans="1:6" ht="12.75">
      <c r="A8" s="6" t="s">
        <v>19</v>
      </c>
      <c r="B8" s="3">
        <f>SUM(B9:B22)</f>
        <v>2779.05</v>
      </c>
      <c r="C8" s="3">
        <f>SUM(C9:C22)</f>
        <v>2779.05</v>
      </c>
      <c r="D8" s="3">
        <f>SUM(D9:D22)</f>
        <v>2724.5600000000004</v>
      </c>
      <c r="E8" s="3">
        <f>D8-C8</f>
        <v>-54.48999999999978</v>
      </c>
      <c r="F8" s="4">
        <f>D8/C8*100</f>
        <v>98.03925801982693</v>
      </c>
    </row>
    <row r="9" spans="1:6" ht="12.75">
      <c r="A9" s="7" t="s">
        <v>5</v>
      </c>
      <c r="B9" s="8">
        <v>624.7</v>
      </c>
      <c r="C9" s="8">
        <v>624.7</v>
      </c>
      <c r="D9" s="8">
        <v>609.76</v>
      </c>
      <c r="E9" s="8">
        <f>D9-C9</f>
        <v>-14.940000000000055</v>
      </c>
      <c r="F9" s="10">
        <f>D9/C9*100</f>
        <v>97.60845205698735</v>
      </c>
    </row>
    <row r="10" spans="1:6" ht="12.75">
      <c r="A10" s="7" t="s">
        <v>60</v>
      </c>
      <c r="B10" s="8">
        <v>716.7</v>
      </c>
      <c r="C10" s="8">
        <v>716.7</v>
      </c>
      <c r="D10" s="8">
        <v>757.7</v>
      </c>
      <c r="E10" s="8">
        <f aca="true" t="shared" si="0" ref="E10:E22">D10-C10</f>
        <v>41</v>
      </c>
      <c r="F10" s="10">
        <f aca="true" t="shared" si="1" ref="F10:F21">D10/C10*100</f>
        <v>105.72066415515557</v>
      </c>
    </row>
    <row r="11" spans="1:6" ht="12.75">
      <c r="A11" s="7" t="s">
        <v>6</v>
      </c>
      <c r="B11" s="8">
        <v>0</v>
      </c>
      <c r="C11" s="8">
        <v>0</v>
      </c>
      <c r="D11" s="8">
        <v>46.04</v>
      </c>
      <c r="E11" s="8">
        <f t="shared" si="0"/>
        <v>46.04</v>
      </c>
      <c r="F11" s="10"/>
    </row>
    <row r="12" spans="1:6" ht="12.75">
      <c r="A12" s="7" t="s">
        <v>13</v>
      </c>
      <c r="B12" s="8">
        <v>277</v>
      </c>
      <c r="C12" s="8">
        <v>277</v>
      </c>
      <c r="D12" s="8">
        <v>268.15</v>
      </c>
      <c r="E12" s="8">
        <f t="shared" si="0"/>
        <v>-8.850000000000023</v>
      </c>
      <c r="F12" s="10">
        <f t="shared" si="1"/>
        <v>96.80505415162453</v>
      </c>
    </row>
    <row r="13" spans="1:6" ht="12.75">
      <c r="A13" s="7" t="s">
        <v>46</v>
      </c>
      <c r="B13" s="8">
        <v>15.5</v>
      </c>
      <c r="C13" s="8">
        <v>15.5</v>
      </c>
      <c r="D13" s="8">
        <v>29.51</v>
      </c>
      <c r="E13" s="8">
        <f t="shared" si="0"/>
        <v>14.010000000000002</v>
      </c>
      <c r="F13" s="10">
        <f t="shared" si="1"/>
        <v>190.38709677419357</v>
      </c>
    </row>
    <row r="14" spans="1:6" ht="12.75">
      <c r="A14" s="7" t="s">
        <v>47</v>
      </c>
      <c r="B14" s="8">
        <v>440.5</v>
      </c>
      <c r="C14" s="8">
        <v>440.5</v>
      </c>
      <c r="D14" s="8">
        <v>372.18</v>
      </c>
      <c r="E14" s="8">
        <f t="shared" si="0"/>
        <v>-68.32</v>
      </c>
      <c r="F14" s="10">
        <f t="shared" si="1"/>
        <v>84.49035187287174</v>
      </c>
    </row>
    <row r="15" spans="1:6" ht="12.75">
      <c r="A15" s="7" t="s">
        <v>14</v>
      </c>
      <c r="B15" s="8">
        <v>518</v>
      </c>
      <c r="C15" s="8">
        <v>518</v>
      </c>
      <c r="D15" s="8">
        <v>433.69</v>
      </c>
      <c r="E15" s="8">
        <f t="shared" si="0"/>
        <v>-84.31</v>
      </c>
      <c r="F15" s="10">
        <f t="shared" si="1"/>
        <v>83.72393822393822</v>
      </c>
    </row>
    <row r="16" spans="1:6" ht="12.75" hidden="1">
      <c r="A16" s="7" t="s">
        <v>59</v>
      </c>
      <c r="B16" s="8">
        <v>0</v>
      </c>
      <c r="C16" s="8">
        <f>B16</f>
        <v>0</v>
      </c>
      <c r="D16" s="8">
        <v>0</v>
      </c>
      <c r="E16" s="8">
        <f t="shared" si="0"/>
        <v>0</v>
      </c>
      <c r="F16" s="10"/>
    </row>
    <row r="17" spans="1:6" ht="12.75">
      <c r="A17" s="7" t="s">
        <v>34</v>
      </c>
      <c r="B17" s="8">
        <v>1.5</v>
      </c>
      <c r="C17" s="8">
        <v>1.5</v>
      </c>
      <c r="D17" s="8">
        <v>1.94</v>
      </c>
      <c r="E17" s="8">
        <f t="shared" si="0"/>
        <v>0.43999999999999995</v>
      </c>
      <c r="F17" s="10">
        <f t="shared" si="1"/>
        <v>129.33333333333331</v>
      </c>
    </row>
    <row r="18" spans="1:6" ht="26.25">
      <c r="A18" s="7" t="s">
        <v>88</v>
      </c>
      <c r="B18" s="8">
        <v>0</v>
      </c>
      <c r="C18" s="8">
        <v>0</v>
      </c>
      <c r="D18" s="8">
        <v>0.02</v>
      </c>
      <c r="E18" s="8">
        <f t="shared" si="0"/>
        <v>0.02</v>
      </c>
      <c r="F18" s="10"/>
    </row>
    <row r="19" spans="1:6" ht="26.25">
      <c r="A19" s="9" t="s">
        <v>78</v>
      </c>
      <c r="B19" s="8">
        <v>132.1</v>
      </c>
      <c r="C19" s="8">
        <v>132.1</v>
      </c>
      <c r="D19" s="8">
        <v>152.52</v>
      </c>
      <c r="E19" s="8">
        <f t="shared" si="0"/>
        <v>20.420000000000016</v>
      </c>
      <c r="F19" s="10">
        <f t="shared" si="1"/>
        <v>115.45798637395914</v>
      </c>
    </row>
    <row r="20" spans="1:6" ht="12.75">
      <c r="A20" s="7" t="s">
        <v>9</v>
      </c>
      <c r="B20" s="8">
        <v>11.38</v>
      </c>
      <c r="C20" s="8">
        <v>11.38</v>
      </c>
      <c r="D20" s="8">
        <v>11.38</v>
      </c>
      <c r="E20" s="8">
        <f t="shared" si="0"/>
        <v>0</v>
      </c>
      <c r="F20" s="10">
        <f t="shared" si="1"/>
        <v>100</v>
      </c>
    </row>
    <row r="21" spans="1:6" ht="12.75">
      <c r="A21" s="7" t="s">
        <v>17</v>
      </c>
      <c r="B21" s="8">
        <v>41.67</v>
      </c>
      <c r="C21" s="8">
        <v>41.67</v>
      </c>
      <c r="D21" s="8">
        <v>41.67</v>
      </c>
      <c r="E21" s="8">
        <f t="shared" si="0"/>
        <v>0</v>
      </c>
      <c r="F21" s="10">
        <f t="shared" si="1"/>
        <v>100</v>
      </c>
    </row>
    <row r="22" spans="1:6" ht="12.75">
      <c r="A22" s="7" t="s">
        <v>11</v>
      </c>
      <c r="B22" s="8">
        <v>0</v>
      </c>
      <c r="C22" s="8">
        <v>0</v>
      </c>
      <c r="D22" s="8">
        <v>0</v>
      </c>
      <c r="E22" s="8">
        <f t="shared" si="0"/>
        <v>0</v>
      </c>
      <c r="F22" s="10"/>
    </row>
    <row r="23" spans="1:6" ht="12.75">
      <c r="A23" s="6" t="s">
        <v>18</v>
      </c>
      <c r="B23" s="3">
        <v>8451.9</v>
      </c>
      <c r="C23" s="3">
        <v>8451.9</v>
      </c>
      <c r="D23" s="3">
        <v>8369.7</v>
      </c>
      <c r="E23" s="3">
        <f>D23-C23</f>
        <v>-82.19999999999891</v>
      </c>
      <c r="F23" s="4">
        <f>D23/C23*100</f>
        <v>99.02743761757714</v>
      </c>
    </row>
    <row r="24" spans="1:6" ht="12.75">
      <c r="A24" s="7" t="s">
        <v>63</v>
      </c>
      <c r="B24" s="8">
        <v>6046.6</v>
      </c>
      <c r="C24" s="8">
        <v>6046.6</v>
      </c>
      <c r="D24" s="8">
        <v>6046.6</v>
      </c>
      <c r="E24" s="8">
        <f>D24-C24</f>
        <v>0</v>
      </c>
      <c r="F24" s="10">
        <f>D24/C24*100</f>
        <v>100</v>
      </c>
    </row>
    <row r="25" spans="1:6" ht="15">
      <c r="A25" s="13" t="s">
        <v>3</v>
      </c>
      <c r="B25" s="36">
        <f>SUM(B26:B33)</f>
        <v>12279.379999999997</v>
      </c>
      <c r="C25" s="36">
        <f>SUM(C26:C33)</f>
        <v>12279.379999999997</v>
      </c>
      <c r="D25" s="36">
        <f>SUM(D26:D33)</f>
        <v>12048.409999999998</v>
      </c>
      <c r="E25" s="36">
        <f>D25-C25</f>
        <v>-230.96999999999935</v>
      </c>
      <c r="F25" s="15">
        <f>D25/C25*100</f>
        <v>98.11904184087471</v>
      </c>
    </row>
    <row r="26" spans="1:6" ht="12.75">
      <c r="A26" s="21" t="s">
        <v>20</v>
      </c>
      <c r="B26" s="12">
        <v>3544.14</v>
      </c>
      <c r="C26" s="12">
        <v>3544.14</v>
      </c>
      <c r="D26" s="12">
        <v>3430.7</v>
      </c>
      <c r="E26" s="20">
        <f>D26-C26</f>
        <v>-113.44000000000005</v>
      </c>
      <c r="F26" s="10">
        <f>D26/C26*100</f>
        <v>96.79922350697207</v>
      </c>
    </row>
    <row r="27" spans="1:6" ht="12.75">
      <c r="A27" s="21" t="s">
        <v>21</v>
      </c>
      <c r="B27" s="12">
        <v>81.4</v>
      </c>
      <c r="C27" s="12">
        <v>81.4</v>
      </c>
      <c r="D27" s="12">
        <v>81.4</v>
      </c>
      <c r="E27" s="20">
        <f aca="true" t="shared" si="2" ref="E27:E33">D27-C27</f>
        <v>0</v>
      </c>
      <c r="F27" s="10">
        <f aca="true" t="shared" si="3" ref="F27:F33">D27/C27*100</f>
        <v>100</v>
      </c>
    </row>
    <row r="28" spans="1:6" ht="26.25">
      <c r="A28" s="21" t="s">
        <v>22</v>
      </c>
      <c r="B28" s="12">
        <v>170.8</v>
      </c>
      <c r="C28" s="12">
        <v>170.8</v>
      </c>
      <c r="D28" s="12">
        <v>130.15</v>
      </c>
      <c r="E28" s="20">
        <f t="shared" si="2"/>
        <v>-40.650000000000006</v>
      </c>
      <c r="F28" s="10">
        <f t="shared" si="3"/>
        <v>76.20023419203747</v>
      </c>
    </row>
    <row r="29" spans="1:6" ht="12.75">
      <c r="A29" s="21" t="s">
        <v>23</v>
      </c>
      <c r="B29" s="12">
        <v>1296.44</v>
      </c>
      <c r="C29" s="12">
        <v>1296.44</v>
      </c>
      <c r="D29" s="12">
        <v>1252.13</v>
      </c>
      <c r="E29" s="20">
        <f t="shared" si="2"/>
        <v>-44.309999999999945</v>
      </c>
      <c r="F29" s="10">
        <f t="shared" si="3"/>
        <v>96.58217888988307</v>
      </c>
    </row>
    <row r="30" spans="1:6" ht="12.75">
      <c r="A30" s="21" t="s">
        <v>24</v>
      </c>
      <c r="B30" s="12">
        <v>4059.14</v>
      </c>
      <c r="C30" s="12">
        <v>4059.14</v>
      </c>
      <c r="D30" s="12">
        <v>4051.65</v>
      </c>
      <c r="E30" s="20">
        <f t="shared" si="2"/>
        <v>-7.489999999999782</v>
      </c>
      <c r="F30" s="10">
        <f t="shared" si="3"/>
        <v>99.81547815547135</v>
      </c>
    </row>
    <row r="31" spans="1:6" ht="12.75" customHeight="1">
      <c r="A31" s="21" t="s">
        <v>25</v>
      </c>
      <c r="B31" s="12">
        <v>2958.7</v>
      </c>
      <c r="C31" s="12">
        <v>2958.7</v>
      </c>
      <c r="D31" s="12">
        <v>2958.7</v>
      </c>
      <c r="E31" s="20">
        <f t="shared" si="2"/>
        <v>0</v>
      </c>
      <c r="F31" s="10">
        <f t="shared" si="3"/>
        <v>100</v>
      </c>
    </row>
    <row r="32" spans="1:6" ht="12.75" customHeight="1">
      <c r="A32" s="21" t="s">
        <v>26</v>
      </c>
      <c r="B32" s="12">
        <v>112.96</v>
      </c>
      <c r="C32" s="12">
        <v>112.96</v>
      </c>
      <c r="D32" s="12">
        <v>87.88</v>
      </c>
      <c r="E32" s="20">
        <f t="shared" si="2"/>
        <v>-25.08</v>
      </c>
      <c r="F32" s="10">
        <f t="shared" si="3"/>
        <v>77.79745042492918</v>
      </c>
    </row>
    <row r="33" spans="1:6" ht="12.75" customHeight="1">
      <c r="A33" s="21" t="s">
        <v>27</v>
      </c>
      <c r="B33" s="12">
        <v>55.8</v>
      </c>
      <c r="C33" s="12">
        <v>55.8</v>
      </c>
      <c r="D33" s="12">
        <v>55.8</v>
      </c>
      <c r="E33" s="20">
        <f t="shared" si="2"/>
        <v>0</v>
      </c>
      <c r="F33" s="10">
        <f t="shared" si="3"/>
        <v>100</v>
      </c>
    </row>
    <row r="34" spans="1:6" s="19" customFormat="1" ht="15">
      <c r="A34" s="17" t="s">
        <v>28</v>
      </c>
      <c r="B34" s="24">
        <f>B7-B25</f>
        <v>-1048.4299999999967</v>
      </c>
      <c r="C34" s="24">
        <f>C7-C25</f>
        <v>-1048.4299999999967</v>
      </c>
      <c r="D34" s="24">
        <f>D7-D25</f>
        <v>-954.149999999996</v>
      </c>
      <c r="E34" s="16"/>
      <c r="F34" s="15"/>
    </row>
    <row r="35" spans="1:6" ht="26.25">
      <c r="A35" s="22" t="s">
        <v>4</v>
      </c>
      <c r="B35" s="25">
        <f>B36+B37</f>
        <v>1048.43</v>
      </c>
      <c r="C35" s="25">
        <f>C36+C37</f>
        <v>1048.43</v>
      </c>
      <c r="D35" s="25">
        <f>D36+D37</f>
        <v>954.15</v>
      </c>
      <c r="E35" s="3"/>
      <c r="F35" s="4"/>
    </row>
    <row r="36" spans="1:6" ht="12.75" customHeight="1">
      <c r="A36" s="21" t="s">
        <v>12</v>
      </c>
      <c r="B36" s="26">
        <v>0</v>
      </c>
      <c r="C36" s="26">
        <v>0</v>
      </c>
      <c r="D36" s="26">
        <v>0</v>
      </c>
      <c r="E36" s="8"/>
      <c r="F36" s="10"/>
    </row>
    <row r="37" spans="1:6" ht="12.75" customHeight="1">
      <c r="A37" s="21" t="s">
        <v>82</v>
      </c>
      <c r="B37" s="26">
        <v>1048.43</v>
      </c>
      <c r="C37" s="26">
        <v>1048.43</v>
      </c>
      <c r="D37" s="26">
        <v>954.15</v>
      </c>
      <c r="E37" s="8"/>
      <c r="F37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M35" sqref="M35"/>
    </sheetView>
  </sheetViews>
  <sheetFormatPr defaultColWidth="9.140625" defaultRowHeight="12.75"/>
  <cols>
    <col min="1" max="1" width="41.421875" style="0" customWidth="1"/>
    <col min="2" max="2" width="11.140625" style="0" bestFit="1" customWidth="1"/>
    <col min="3" max="3" width="12.00390625" style="0" customWidth="1"/>
    <col min="4" max="4" width="12.8515625" style="0" customWidth="1"/>
    <col min="5" max="6" width="11.421875" style="0" bestFit="1" customWidth="1"/>
  </cols>
  <sheetData>
    <row r="1" spans="1:6" ht="15">
      <c r="A1" s="45" t="s">
        <v>39</v>
      </c>
      <c r="B1" s="45"/>
      <c r="C1" s="45"/>
      <c r="D1" s="45"/>
      <c r="E1" s="45"/>
      <c r="F1" s="45"/>
    </row>
    <row r="2" spans="1:6" ht="15">
      <c r="A2" s="45" t="s">
        <v>83</v>
      </c>
      <c r="B2" s="45"/>
      <c r="C2" s="45"/>
      <c r="D2" s="45"/>
      <c r="E2" s="45"/>
      <c r="F2" s="45"/>
    </row>
    <row r="3" spans="1:6" ht="12.75" customHeight="1">
      <c r="A3" s="44"/>
      <c r="B3" s="44"/>
      <c r="C3" s="44"/>
      <c r="D3" s="44"/>
      <c r="E3" s="44"/>
      <c r="F3" s="44"/>
    </row>
    <row r="4" spans="1:7" ht="12.75">
      <c r="A4" s="43" t="s">
        <v>45</v>
      </c>
      <c r="B4" s="43"/>
      <c r="C4" s="43"/>
      <c r="D4" s="43"/>
      <c r="E4" s="43"/>
      <c r="F4" s="43"/>
      <c r="G4" s="1"/>
    </row>
    <row r="5" spans="1:6" ht="52.5">
      <c r="A5" s="2" t="s">
        <v>0</v>
      </c>
      <c r="B5" s="35" t="s">
        <v>72</v>
      </c>
      <c r="C5" s="35" t="s">
        <v>1</v>
      </c>
      <c r="D5" s="35" t="s">
        <v>84</v>
      </c>
      <c r="E5" s="2" t="s">
        <v>55</v>
      </c>
      <c r="F5" s="2" t="s">
        <v>56</v>
      </c>
    </row>
    <row r="6" spans="1:6" ht="12.7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</row>
    <row r="7" spans="1:6" ht="15">
      <c r="A7" s="13" t="s">
        <v>2</v>
      </c>
      <c r="B7" s="14">
        <f>B8+B25</f>
        <v>11666.74</v>
      </c>
      <c r="C7" s="14">
        <f>C8+C25</f>
        <v>11666.74</v>
      </c>
      <c r="D7" s="14">
        <f>D8+D25</f>
        <v>12276.39</v>
      </c>
      <c r="E7" s="16">
        <f>D7-C7</f>
        <v>609.6499999999996</v>
      </c>
      <c r="F7" s="15">
        <f>D7/C7*100</f>
        <v>105.22553858232891</v>
      </c>
    </row>
    <row r="8" spans="1:6" ht="12.75">
      <c r="A8" s="6" t="s">
        <v>19</v>
      </c>
      <c r="B8" s="3">
        <f>SUM(B9:B24)</f>
        <v>3788.3199999999993</v>
      </c>
      <c r="C8" s="3">
        <f>SUM(C9:C24)</f>
        <v>3788.3199999999993</v>
      </c>
      <c r="D8" s="3">
        <f>SUM(D9:D24)</f>
        <v>4398.49</v>
      </c>
      <c r="E8" s="3">
        <f>D8-C8</f>
        <v>610.1700000000005</v>
      </c>
      <c r="F8" s="4">
        <f>D8/C8*100</f>
        <v>116.10661190184568</v>
      </c>
    </row>
    <row r="9" spans="1:6" ht="12.75">
      <c r="A9" s="7" t="s">
        <v>5</v>
      </c>
      <c r="B9" s="8">
        <v>801.13</v>
      </c>
      <c r="C9" s="8">
        <v>801.13</v>
      </c>
      <c r="D9" s="8">
        <v>826.09</v>
      </c>
      <c r="E9" s="8">
        <f>D9-C9</f>
        <v>24.960000000000036</v>
      </c>
      <c r="F9" s="10">
        <f>D9/C9*100</f>
        <v>103.11559921610724</v>
      </c>
    </row>
    <row r="10" spans="1:6" ht="12.75">
      <c r="A10" s="7" t="s">
        <v>60</v>
      </c>
      <c r="B10" s="8">
        <v>1034.8</v>
      </c>
      <c r="C10" s="8">
        <v>1034.8</v>
      </c>
      <c r="D10" s="8">
        <v>1063.32</v>
      </c>
      <c r="E10" s="8">
        <f aca="true" t="shared" si="0" ref="E10:E24">D10-C10</f>
        <v>28.519999999999982</v>
      </c>
      <c r="F10" s="10">
        <f aca="true" t="shared" si="1" ref="F10:F24">D10/C10*100</f>
        <v>102.75608813297255</v>
      </c>
    </row>
    <row r="11" spans="1:6" ht="12.75">
      <c r="A11" s="7" t="s">
        <v>6</v>
      </c>
      <c r="B11" s="8">
        <v>23.47</v>
      </c>
      <c r="C11" s="8">
        <v>23.47</v>
      </c>
      <c r="D11" s="8">
        <v>23.49</v>
      </c>
      <c r="E11" s="8">
        <f t="shared" si="0"/>
        <v>0.019999999999999574</v>
      </c>
      <c r="F11" s="10">
        <f t="shared" si="1"/>
        <v>100.08521516829995</v>
      </c>
    </row>
    <row r="12" spans="1:6" ht="12.75">
      <c r="A12" s="7" t="s">
        <v>13</v>
      </c>
      <c r="B12" s="8">
        <v>146</v>
      </c>
      <c r="C12" s="8">
        <v>146</v>
      </c>
      <c r="D12" s="8">
        <v>137.4</v>
      </c>
      <c r="E12" s="8">
        <f t="shared" si="0"/>
        <v>-8.599999999999994</v>
      </c>
      <c r="F12" s="10">
        <f t="shared" si="1"/>
        <v>94.1095890410959</v>
      </c>
    </row>
    <row r="13" spans="1:6" ht="12.75">
      <c r="A13" s="7" t="s">
        <v>46</v>
      </c>
      <c r="B13" s="8">
        <v>12.5</v>
      </c>
      <c r="C13" s="8">
        <v>12.5</v>
      </c>
      <c r="D13" s="8">
        <v>12.7</v>
      </c>
      <c r="E13" s="8">
        <f t="shared" si="0"/>
        <v>0.1999999999999993</v>
      </c>
      <c r="F13" s="10">
        <f t="shared" si="1"/>
        <v>101.6</v>
      </c>
    </row>
    <row r="14" spans="1:6" ht="12.75">
      <c r="A14" s="7" t="s">
        <v>47</v>
      </c>
      <c r="B14" s="8">
        <v>285.5</v>
      </c>
      <c r="C14" s="8">
        <v>285.5</v>
      </c>
      <c r="D14" s="8">
        <v>291.13</v>
      </c>
      <c r="E14" s="8">
        <f t="shared" si="0"/>
        <v>5.6299999999999955</v>
      </c>
      <c r="F14" s="10">
        <f t="shared" si="1"/>
        <v>101.97197898423818</v>
      </c>
    </row>
    <row r="15" spans="1:6" ht="12.75">
      <c r="A15" s="7" t="s">
        <v>14</v>
      </c>
      <c r="B15" s="8">
        <v>738</v>
      </c>
      <c r="C15" s="8">
        <v>738</v>
      </c>
      <c r="D15" s="8">
        <v>1126.75</v>
      </c>
      <c r="E15" s="8">
        <f t="shared" si="0"/>
        <v>388.75</v>
      </c>
      <c r="F15" s="10">
        <f t="shared" si="1"/>
        <v>152.67615176151762</v>
      </c>
    </row>
    <row r="16" spans="1:6" ht="12.75">
      <c r="A16" s="7" t="s">
        <v>34</v>
      </c>
      <c r="B16" s="8">
        <v>8.9</v>
      </c>
      <c r="C16" s="8">
        <v>8.9</v>
      </c>
      <c r="D16" s="8">
        <v>5.2</v>
      </c>
      <c r="E16" s="8">
        <f t="shared" si="0"/>
        <v>-3.7</v>
      </c>
      <c r="F16" s="10">
        <f t="shared" si="1"/>
        <v>58.42696629213483</v>
      </c>
    </row>
    <row r="17" spans="1:6" ht="12.75" hidden="1">
      <c r="A17" s="7" t="s">
        <v>66</v>
      </c>
      <c r="B17" s="8">
        <v>0</v>
      </c>
      <c r="C17" s="8">
        <v>0</v>
      </c>
      <c r="D17" s="8">
        <v>0</v>
      </c>
      <c r="E17" s="8">
        <f t="shared" si="0"/>
        <v>0</v>
      </c>
      <c r="F17" s="10"/>
    </row>
    <row r="18" spans="1:6" ht="12.75">
      <c r="A18" s="9" t="s">
        <v>8</v>
      </c>
      <c r="B18" s="8">
        <v>113.2</v>
      </c>
      <c r="C18" s="8">
        <v>113.2</v>
      </c>
      <c r="D18" s="8">
        <v>118.61</v>
      </c>
      <c r="E18" s="8">
        <f t="shared" si="0"/>
        <v>5.409999999999997</v>
      </c>
      <c r="F18" s="10">
        <f t="shared" si="1"/>
        <v>104.7791519434629</v>
      </c>
    </row>
    <row r="19" spans="1:6" ht="12.75">
      <c r="A19" s="9" t="s">
        <v>74</v>
      </c>
      <c r="B19" s="8">
        <v>2.74</v>
      </c>
      <c r="C19" s="8">
        <v>2.74</v>
      </c>
      <c r="D19" s="8">
        <v>5.73</v>
      </c>
      <c r="E19" s="8">
        <f t="shared" si="0"/>
        <v>2.99</v>
      </c>
      <c r="F19" s="10">
        <f t="shared" si="1"/>
        <v>209.12408759124088</v>
      </c>
    </row>
    <row r="20" spans="1:6" ht="12.75" hidden="1">
      <c r="A20" s="7" t="s">
        <v>9</v>
      </c>
      <c r="B20" s="8">
        <v>0</v>
      </c>
      <c r="C20" s="8">
        <v>0</v>
      </c>
      <c r="D20" s="8"/>
      <c r="E20" s="8">
        <f t="shared" si="0"/>
        <v>0</v>
      </c>
      <c r="F20" s="10" t="e">
        <f t="shared" si="1"/>
        <v>#DIV/0!</v>
      </c>
    </row>
    <row r="21" spans="1:6" ht="12.75">
      <c r="A21" s="7" t="s">
        <v>9</v>
      </c>
      <c r="B21" s="8">
        <v>45</v>
      </c>
      <c r="C21" s="8">
        <v>45</v>
      </c>
      <c r="D21" s="8">
        <v>39.08</v>
      </c>
      <c r="E21" s="8">
        <f t="shared" si="0"/>
        <v>-5.920000000000002</v>
      </c>
      <c r="F21" s="10">
        <f t="shared" si="1"/>
        <v>86.84444444444443</v>
      </c>
    </row>
    <row r="22" spans="1:6" ht="12.75">
      <c r="A22" s="7" t="s">
        <v>11</v>
      </c>
      <c r="B22" s="8">
        <v>12.85</v>
      </c>
      <c r="C22" s="8">
        <v>12.85</v>
      </c>
      <c r="D22" s="8">
        <v>184.76</v>
      </c>
      <c r="E22" s="8">
        <f t="shared" si="0"/>
        <v>171.91</v>
      </c>
      <c r="F22" s="10">
        <f t="shared" si="1"/>
        <v>1437.8210116731518</v>
      </c>
    </row>
    <row r="23" spans="1:6" ht="12.75">
      <c r="A23" s="7" t="s">
        <v>17</v>
      </c>
      <c r="B23" s="8">
        <v>387.23</v>
      </c>
      <c r="C23" s="8">
        <v>387.23</v>
      </c>
      <c r="D23" s="8">
        <v>387.23</v>
      </c>
      <c r="E23" s="8">
        <f t="shared" si="0"/>
        <v>0</v>
      </c>
      <c r="F23" s="10">
        <f t="shared" si="1"/>
        <v>100</v>
      </c>
    </row>
    <row r="24" spans="1:6" ht="12.75">
      <c r="A24" s="7" t="s">
        <v>73</v>
      </c>
      <c r="B24" s="8">
        <v>177</v>
      </c>
      <c r="C24" s="8">
        <v>177</v>
      </c>
      <c r="D24" s="8">
        <v>177</v>
      </c>
      <c r="E24" s="8">
        <f t="shared" si="0"/>
        <v>0</v>
      </c>
      <c r="F24" s="10">
        <f t="shared" si="1"/>
        <v>100</v>
      </c>
    </row>
    <row r="25" spans="1:7" ht="12.75">
      <c r="A25" s="6" t="s">
        <v>18</v>
      </c>
      <c r="B25" s="3">
        <v>7878.42</v>
      </c>
      <c r="C25" s="3">
        <v>7878.42</v>
      </c>
      <c r="D25" s="3">
        <v>7877.9</v>
      </c>
      <c r="E25" s="3">
        <f>D25-C25</f>
        <v>-0.5200000000004366</v>
      </c>
      <c r="F25" s="4">
        <f>D25/C25*100</f>
        <v>99.99339969181638</v>
      </c>
      <c r="G25" s="39"/>
    </row>
    <row r="26" spans="1:6" ht="12.75">
      <c r="A26" s="7" t="s">
        <v>63</v>
      </c>
      <c r="B26" s="8">
        <v>6430.46</v>
      </c>
      <c r="C26" s="8">
        <v>6430.46</v>
      </c>
      <c r="D26" s="8">
        <v>6430.44</v>
      </c>
      <c r="E26" s="8">
        <f>D26-C26</f>
        <v>-0.020000000000436557</v>
      </c>
      <c r="F26" s="10">
        <f>D26/C26*100</f>
        <v>99.99968898025958</v>
      </c>
    </row>
    <row r="27" spans="1:6" ht="15">
      <c r="A27" s="13" t="s">
        <v>3</v>
      </c>
      <c r="B27" s="36">
        <f>SUM(B28:B36)</f>
        <v>11925.749999999998</v>
      </c>
      <c r="C27" s="36">
        <f>SUM(C28:C36)</f>
        <v>11925.749999999998</v>
      </c>
      <c r="D27" s="36">
        <f>SUM(D28:D36)</f>
        <v>11745.539999999999</v>
      </c>
      <c r="E27" s="14">
        <f>D27-C27</f>
        <v>-180.20999999999913</v>
      </c>
      <c r="F27" s="15">
        <f>D27/C27*100</f>
        <v>98.48890006917804</v>
      </c>
    </row>
    <row r="28" spans="1:6" ht="12.75">
      <c r="A28" s="21" t="s">
        <v>20</v>
      </c>
      <c r="B28" s="12">
        <v>2510.26</v>
      </c>
      <c r="C28" s="12">
        <v>2510.26</v>
      </c>
      <c r="D28" s="12">
        <v>2427.5</v>
      </c>
      <c r="E28" s="20">
        <f>D28-C28</f>
        <v>-82.76000000000022</v>
      </c>
      <c r="F28" s="10">
        <f>D28/C28*100</f>
        <v>96.70313035303116</v>
      </c>
    </row>
    <row r="29" spans="1:6" ht="12.75">
      <c r="A29" s="21" t="s">
        <v>21</v>
      </c>
      <c r="B29" s="12">
        <v>81.4</v>
      </c>
      <c r="C29" s="12">
        <v>81.4</v>
      </c>
      <c r="D29" s="12">
        <v>81.4</v>
      </c>
      <c r="E29" s="20">
        <f aca="true" t="shared" si="2" ref="E29:E36">D29-C29</f>
        <v>0</v>
      </c>
      <c r="F29" s="10">
        <f aca="true" t="shared" si="3" ref="F29:F35">D29/C29*100</f>
        <v>100</v>
      </c>
    </row>
    <row r="30" spans="1:6" ht="26.25">
      <c r="A30" s="21" t="s">
        <v>22</v>
      </c>
      <c r="B30" s="12">
        <v>190.97</v>
      </c>
      <c r="C30" s="12">
        <v>190.97</v>
      </c>
      <c r="D30" s="12">
        <v>190.65</v>
      </c>
      <c r="E30" s="20">
        <f t="shared" si="2"/>
        <v>-0.3199999999999932</v>
      </c>
      <c r="F30" s="10">
        <f t="shared" si="3"/>
        <v>99.83243441378228</v>
      </c>
    </row>
    <row r="31" spans="1:6" ht="12.75">
      <c r="A31" s="21" t="s">
        <v>23</v>
      </c>
      <c r="B31" s="12">
        <v>1371.15</v>
      </c>
      <c r="C31" s="12">
        <v>1371.15</v>
      </c>
      <c r="D31" s="12">
        <v>1275.98</v>
      </c>
      <c r="E31" s="20">
        <f t="shared" si="2"/>
        <v>-95.17000000000007</v>
      </c>
      <c r="F31" s="10">
        <f t="shared" si="3"/>
        <v>93.05911096524815</v>
      </c>
    </row>
    <row r="32" spans="1:6" ht="12.75">
      <c r="A32" s="21" t="s">
        <v>24</v>
      </c>
      <c r="B32" s="12">
        <v>3895.75</v>
      </c>
      <c r="C32" s="12">
        <v>3895.75</v>
      </c>
      <c r="D32" s="12">
        <v>3893.81</v>
      </c>
      <c r="E32" s="20">
        <f t="shared" si="2"/>
        <v>-1.9400000000000546</v>
      </c>
      <c r="F32" s="10">
        <f t="shared" si="3"/>
        <v>99.95020214336135</v>
      </c>
    </row>
    <row r="33" spans="1:6" ht="12.75" customHeight="1">
      <c r="A33" s="21" t="s">
        <v>25</v>
      </c>
      <c r="B33" s="12">
        <v>3290.7</v>
      </c>
      <c r="C33" s="12">
        <v>3290.7</v>
      </c>
      <c r="D33" s="12">
        <v>3290.68</v>
      </c>
      <c r="E33" s="20">
        <f t="shared" si="2"/>
        <v>-0.01999999999998181</v>
      </c>
      <c r="F33" s="10">
        <f t="shared" si="3"/>
        <v>99.99939222657794</v>
      </c>
    </row>
    <row r="34" spans="1:6" ht="12.75" customHeight="1">
      <c r="A34" s="21" t="s">
        <v>70</v>
      </c>
      <c r="B34" s="12">
        <v>126.3</v>
      </c>
      <c r="C34" s="12">
        <v>126.3</v>
      </c>
      <c r="D34" s="12">
        <v>126.3</v>
      </c>
      <c r="E34" s="20">
        <f t="shared" si="2"/>
        <v>0</v>
      </c>
      <c r="F34" s="10">
        <f t="shared" si="3"/>
        <v>100</v>
      </c>
    </row>
    <row r="35" spans="1:6" ht="12.75" customHeight="1">
      <c r="A35" s="21" t="s">
        <v>26</v>
      </c>
      <c r="B35" s="12">
        <v>459.22</v>
      </c>
      <c r="C35" s="12">
        <v>459.22</v>
      </c>
      <c r="D35" s="12">
        <v>459.22</v>
      </c>
      <c r="E35" s="20">
        <f t="shared" si="2"/>
        <v>0</v>
      </c>
      <c r="F35" s="10">
        <f t="shared" si="3"/>
        <v>100</v>
      </c>
    </row>
    <row r="36" spans="1:6" ht="12.75" customHeight="1">
      <c r="A36" s="21" t="s">
        <v>27</v>
      </c>
      <c r="B36" s="12">
        <v>0</v>
      </c>
      <c r="C36" s="12">
        <f>B36</f>
        <v>0</v>
      </c>
      <c r="D36" s="12">
        <v>0</v>
      </c>
      <c r="E36" s="20">
        <f t="shared" si="2"/>
        <v>0</v>
      </c>
      <c r="F36" s="10"/>
    </row>
    <row r="37" spans="1:6" s="19" customFormat="1" ht="15">
      <c r="A37" s="17" t="s">
        <v>28</v>
      </c>
      <c r="B37" s="24">
        <f>B7-B27</f>
        <v>-259.0099999999984</v>
      </c>
      <c r="C37" s="24">
        <f>C7-C27</f>
        <v>-259.0099999999984</v>
      </c>
      <c r="D37" s="24">
        <f>D7-D27</f>
        <v>530.8500000000004</v>
      </c>
      <c r="E37" s="16"/>
      <c r="F37" s="15"/>
    </row>
    <row r="38" spans="1:6" ht="26.25">
      <c r="A38" s="22" t="s">
        <v>4</v>
      </c>
      <c r="B38" s="25">
        <f>B39+B40</f>
        <v>259.01</v>
      </c>
      <c r="C38" s="25">
        <f>C39+C40</f>
        <v>259.01</v>
      </c>
      <c r="D38" s="25">
        <f>D39+D40</f>
        <v>-530.85</v>
      </c>
      <c r="E38" s="3"/>
      <c r="F38" s="4"/>
    </row>
    <row r="39" spans="1:6" ht="12.75" customHeight="1">
      <c r="A39" s="21" t="s">
        <v>12</v>
      </c>
      <c r="B39" s="26">
        <v>0</v>
      </c>
      <c r="C39" s="26">
        <v>0</v>
      </c>
      <c r="D39" s="26">
        <v>0</v>
      </c>
      <c r="E39" s="8"/>
      <c r="F39" s="10"/>
    </row>
    <row r="40" spans="1:6" ht="12.75" customHeight="1">
      <c r="A40" s="21" t="s">
        <v>82</v>
      </c>
      <c r="B40" s="26">
        <v>259.01</v>
      </c>
      <c r="C40" s="26">
        <v>259.01</v>
      </c>
      <c r="D40" s="26">
        <v>-530.85</v>
      </c>
      <c r="E40" s="8"/>
      <c r="F40" s="10"/>
    </row>
  </sheetData>
  <sheetProtection/>
  <mergeCells count="4">
    <mergeCell ref="A1:F1"/>
    <mergeCell ref="A2:F2"/>
    <mergeCell ref="A3:F3"/>
    <mergeCell ref="A4:F4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fau-1</cp:lastModifiedBy>
  <cp:lastPrinted>2019-02-15T05:45:53Z</cp:lastPrinted>
  <dcterms:created xsi:type="dcterms:W3CDTF">2002-03-11T10:22:12Z</dcterms:created>
  <dcterms:modified xsi:type="dcterms:W3CDTF">2019-02-15T05:54:08Z</dcterms:modified>
  <cp:category/>
  <cp:version/>
  <cp:contentType/>
  <cp:contentStatus/>
</cp:coreProperties>
</file>