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32" windowWidth="15456" windowHeight="10140" activeTab="5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<sst xmlns="http://schemas.openxmlformats.org/spreadsheetml/2006/main" count="369" uniqueCount="85">
  <si>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</si>
  <si>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</si>
  <si>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</si>
  <si>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</si>
  <si>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</si>
  <si>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</si>
  <si>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</si>
  <si>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</si>
  <si>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</si>
  <si>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</si>
  <si>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</si>
  <si>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</si>
  <si>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</si>
  <si>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</si>
  <si>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</si>
  <si>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</si>
  <si>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</si>
  <si>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</si>
  <si>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</si>
  <si>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</si>
  <si>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</si>
  <si>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</si>
  <si>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</si>
  <si>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</si>
  <si>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</si>
  <si>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</si>
  <si>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</si>
  <si>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</si>
  <si>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</si>
  <si>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</si>
  <si>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</si>
  <si>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</si>
  <si>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</si>
  <si>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</si>
  <si>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</si>
  <si>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</si>
  <si>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</si>
  <si>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</si>
  <si>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</si>
  <si>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</si>
  <si>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</si>
  <si>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</si>
  <si>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</si>
  <si>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</si>
  <si>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</si>
  <si>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</si>
  <si>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</si>
  <si>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Штрафы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</si>
  <si>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</si>
  <si>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</si>
  <si>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</si>
  <si>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</si>
  <si>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</si>
  <si>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</si>
  <si>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</si>
  <si>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</si>
  <si>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</si>
  <si>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</si>
  <si>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Задолженность по отмененным налогам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</si>
  <si>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</si>
  <si>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</si>
  <si>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</si>
  <si>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</si>
  <si>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</si>
  <si>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</si>
  <si>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Аренда земли</t>
  </si>
  <si>
    <t xml:space="preserve"> </t>
  </si>
  <si>
    <t>Здравоохранение</t>
  </si>
  <si>
    <t>Средства самообложения граждан</t>
  </si>
  <si>
    <t>Доходы от использования имущества</t>
  </si>
  <si>
    <t>доходы от компенсации затрат бюджетов сельских поселений</t>
  </si>
  <si>
    <t>Компенсации затрат бюджетов поселений</t>
  </si>
  <si>
    <t xml:space="preserve">Доходы от оказания платных услуг и компенсации затрат </t>
  </si>
  <si>
    <t xml:space="preserve"> за  1 квартал 2019 года</t>
  </si>
  <si>
    <t>Утверждено на 2019 год</t>
  </si>
  <si>
    <t>Факт за 1 квартал 2019  года</t>
  </si>
  <si>
    <t>Изменение остатков средств на 01.04.2019</t>
  </si>
  <si>
    <t xml:space="preserve">Доходы от компенсации затрат бюджета </t>
  </si>
  <si>
    <t>Утверждено на 2019  год</t>
  </si>
  <si>
    <t>Доходы от ипользования имущества</t>
  </si>
  <si>
    <t xml:space="preserve"> за 1 квартал 2019 года</t>
  </si>
  <si>
    <t>зменение остатков средств на 01.04.2019</t>
  </si>
  <si>
    <t>Здраввохранение</t>
  </si>
  <si>
    <t>Факт за  1 квартал 2019  года</t>
  </si>
  <si>
    <t>Здравоохранение (отлов собак)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</si>
</sst>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0.000"/>
    <numFmt numFmtId="176" formatCode="[$-FC19]d\ mmmm\ yyyy\ &quot;г.&quot;"/>
    <numFmt numFmtId="177" formatCode="#,##0.000"/>
    <numFmt numFmtId="178" formatCode="#,##0.00&quot;р.&quot;"/>
    <numFmt numFmtId="179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"/>
  <sheetViews>
    <sheetView showGridLines="0" zoomScalePageLayoutView="0" workbookViewId="0" topLeftCell="A4">
      <selection activeCell="D35" sqref="D35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15</v>
      </c>
      <c r="B1" s="44"/>
      <c r="C1" s="44"/>
      <c r="D1" s="44"/>
      <c r="E1" s="44"/>
      <c r="F1" s="44"/>
    </row>
    <row r="2" spans="1:6" ht="15">
      <c r="A2" s="44" t="s">
        <v>73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56</v>
      </c>
      <c r="B4" s="42"/>
      <c r="C4" s="42"/>
      <c r="D4" s="42"/>
      <c r="E4" s="42"/>
      <c r="F4" s="42"/>
      <c r="G4" s="1"/>
    </row>
    <row r="5" spans="1:6" ht="38.25" customHeight="1">
      <c r="A5" s="2" t="s">
        <v>0</v>
      </c>
      <c r="B5" s="35" t="s">
        <v>74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38" t="s">
        <v>2</v>
      </c>
      <c r="B7" s="18">
        <f>B8+B19</f>
        <v>7569.64</v>
      </c>
      <c r="C7" s="18">
        <f>C8+C19</f>
        <v>2074.55</v>
      </c>
      <c r="D7" s="18">
        <f>D8+D19</f>
        <v>1827.26</v>
      </c>
      <c r="E7" s="16">
        <f>D7-C7</f>
        <v>-247.2900000000002</v>
      </c>
      <c r="F7" s="15">
        <f>D7/C7*100</f>
        <v>88.07982454026173</v>
      </c>
    </row>
    <row r="8" spans="1:6" ht="12.75">
      <c r="A8" s="6" t="s">
        <v>19</v>
      </c>
      <c r="B8" s="3">
        <f>SUM(B9:B18)</f>
        <v>1755.8</v>
      </c>
      <c r="C8" s="3">
        <f>SUM(C9:C18)</f>
        <v>565.85</v>
      </c>
      <c r="D8" s="3">
        <f>SUM(D9:D18)</f>
        <v>318.56</v>
      </c>
      <c r="E8" s="3">
        <f>D8-C8</f>
        <v>-247.29000000000002</v>
      </c>
      <c r="F8" s="4">
        <f>D8/C8*100</f>
        <v>56.29760537244852</v>
      </c>
    </row>
    <row r="9" spans="1:6" ht="12.75">
      <c r="A9" s="7" t="s">
        <v>5</v>
      </c>
      <c r="B9" s="8">
        <v>177</v>
      </c>
      <c r="C9" s="11">
        <v>46.5</v>
      </c>
      <c r="D9" s="8">
        <v>34.25</v>
      </c>
      <c r="E9" s="8">
        <f>D9-C9</f>
        <v>-12.25</v>
      </c>
      <c r="F9" s="10">
        <f aca="true" t="shared" si="0" ref="F9:F20">D9/C9*100</f>
        <v>73.65591397849462</v>
      </c>
    </row>
    <row r="10" spans="1:6" ht="12.75">
      <c r="A10" s="7" t="s">
        <v>59</v>
      </c>
      <c r="B10" s="8">
        <v>653</v>
      </c>
      <c r="C10" s="11">
        <v>133.23</v>
      </c>
      <c r="D10" s="8">
        <v>189.65</v>
      </c>
      <c r="E10" s="8">
        <f aca="true" t="shared" si="1" ref="E10:E21">D10-C10</f>
        <v>56.420000000000016</v>
      </c>
      <c r="F10" s="10">
        <f t="shared" si="0"/>
        <v>142.34781956015914</v>
      </c>
    </row>
    <row r="11" spans="1:6" ht="12.75">
      <c r="A11" s="7" t="s">
        <v>6</v>
      </c>
      <c r="B11" s="8">
        <v>18.8</v>
      </c>
      <c r="C11" s="11">
        <v>18.8</v>
      </c>
      <c r="D11" s="8">
        <v>0</v>
      </c>
      <c r="E11" s="8">
        <f t="shared" si="1"/>
        <v>-18.8</v>
      </c>
      <c r="F11" s="10">
        <f t="shared" si="0"/>
        <v>0</v>
      </c>
    </row>
    <row r="12" spans="1:6" ht="12.75">
      <c r="A12" s="7" t="s">
        <v>13</v>
      </c>
      <c r="B12" s="8">
        <v>446</v>
      </c>
      <c r="C12" s="11">
        <v>137.32</v>
      </c>
      <c r="D12" s="8">
        <v>8.98</v>
      </c>
      <c r="E12" s="8">
        <f t="shared" si="1"/>
        <v>-128.34</v>
      </c>
      <c r="F12" s="10">
        <f t="shared" si="0"/>
        <v>6.539469851441888</v>
      </c>
    </row>
    <row r="13" spans="1:6" ht="12.75">
      <c r="A13" s="7" t="s">
        <v>45</v>
      </c>
      <c r="B13" s="8">
        <v>88</v>
      </c>
      <c r="C13" s="11">
        <v>50</v>
      </c>
      <c r="D13" s="8">
        <v>5.3</v>
      </c>
      <c r="E13" s="8">
        <f t="shared" si="1"/>
        <v>-44.7</v>
      </c>
      <c r="F13" s="10">
        <f t="shared" si="0"/>
        <v>10.6</v>
      </c>
    </row>
    <row r="14" spans="1:6" ht="12.75">
      <c r="A14" s="7" t="s">
        <v>46</v>
      </c>
      <c r="B14" s="8">
        <v>211</v>
      </c>
      <c r="C14" s="11">
        <v>100</v>
      </c>
      <c r="D14" s="8">
        <v>34.33</v>
      </c>
      <c r="E14" s="8">
        <f t="shared" si="1"/>
        <v>-65.67</v>
      </c>
      <c r="F14" s="10">
        <f t="shared" si="0"/>
        <v>34.33</v>
      </c>
    </row>
    <row r="15" spans="1:6" ht="12.75">
      <c r="A15" s="7" t="s">
        <v>14</v>
      </c>
      <c r="B15" s="8">
        <v>162</v>
      </c>
      <c r="C15" s="11">
        <v>80</v>
      </c>
      <c r="D15" s="8">
        <v>13.87</v>
      </c>
      <c r="E15" s="8">
        <f t="shared" si="1"/>
        <v>-66.13</v>
      </c>
      <c r="F15" s="10">
        <f t="shared" si="0"/>
        <v>17.3375</v>
      </c>
    </row>
    <row r="16" spans="1:6" ht="12.75">
      <c r="A16" s="7" t="s">
        <v>77</v>
      </c>
      <c r="B16" s="8">
        <v>0</v>
      </c>
      <c r="C16" s="11">
        <v>0</v>
      </c>
      <c r="D16" s="8">
        <v>32.18</v>
      </c>
      <c r="E16" s="8">
        <f t="shared" si="1"/>
        <v>32.18</v>
      </c>
      <c r="F16" s="10"/>
    </row>
    <row r="17" spans="1:6" ht="12.75">
      <c r="A17" s="7" t="s">
        <v>65</v>
      </c>
      <c r="B17" s="8">
        <v>0</v>
      </c>
      <c r="C17" s="11">
        <v>0</v>
      </c>
      <c r="D17" s="8">
        <v>0</v>
      </c>
      <c r="E17" s="8">
        <f t="shared" si="1"/>
        <v>0</v>
      </c>
      <c r="F17" s="10"/>
    </row>
    <row r="18" spans="1:6" ht="12.75">
      <c r="A18" s="7" t="s">
        <v>17</v>
      </c>
      <c r="B18" s="8">
        <v>0</v>
      </c>
      <c r="C18" s="11">
        <f>B18</f>
        <v>0</v>
      </c>
      <c r="D18" s="8">
        <v>0</v>
      </c>
      <c r="E18" s="8">
        <f t="shared" si="1"/>
        <v>0</v>
      </c>
      <c r="F18" s="10"/>
    </row>
    <row r="19" spans="1:6" ht="12.75">
      <c r="A19" s="6" t="s">
        <v>18</v>
      </c>
      <c r="B19" s="3">
        <v>5813.84</v>
      </c>
      <c r="C19" s="5">
        <v>1508.7</v>
      </c>
      <c r="D19" s="3">
        <v>1508.7</v>
      </c>
      <c r="E19" s="3">
        <f t="shared" si="1"/>
        <v>0</v>
      </c>
      <c r="F19" s="4">
        <f t="shared" si="0"/>
        <v>100</v>
      </c>
    </row>
    <row r="20" spans="1:6" s="39" customFormat="1" ht="12.75">
      <c r="A20" s="7" t="s">
        <v>62</v>
      </c>
      <c r="B20" s="8">
        <v>5440.5</v>
      </c>
      <c r="C20" s="11">
        <v>1475.45</v>
      </c>
      <c r="D20" s="8">
        <v>1475.45</v>
      </c>
      <c r="E20" s="8">
        <f t="shared" si="1"/>
        <v>0</v>
      </c>
      <c r="F20" s="10">
        <f t="shared" si="0"/>
        <v>100</v>
      </c>
    </row>
    <row r="21" spans="1:6" ht="26.25" hidden="1">
      <c r="A21" s="7" t="s">
        <v>63</v>
      </c>
      <c r="B21" s="8">
        <v>4050.94</v>
      </c>
      <c r="C21" s="11">
        <v>0</v>
      </c>
      <c r="D21" s="8">
        <v>0</v>
      </c>
      <c r="E21" s="8">
        <f t="shared" si="1"/>
        <v>0</v>
      </c>
      <c r="F21" s="10"/>
    </row>
    <row r="22" spans="1:6" ht="15">
      <c r="A22" s="38" t="s">
        <v>3</v>
      </c>
      <c r="B22" s="40">
        <f>B23+B24+B25+B26+B27+B28+B29+B30</f>
        <v>7990.76</v>
      </c>
      <c r="C22" s="40">
        <f>C23+C24+C25+C26+C27+C28+C29+C30</f>
        <v>2438.5499999999997</v>
      </c>
      <c r="D22" s="40">
        <f>D23+D24+D25+D26+D27+D28+D29+D30</f>
        <v>2064.6200000000003</v>
      </c>
      <c r="E22" s="18">
        <f>E23+E24+E25+E26+E27+E28+E29+E30</f>
        <v>-373.93</v>
      </c>
      <c r="F22" s="15">
        <f>D22/C22*100</f>
        <v>84.66588751512172</v>
      </c>
    </row>
    <row r="23" spans="1:6" ht="12.75">
      <c r="A23" s="21" t="s">
        <v>20</v>
      </c>
      <c r="B23" s="12">
        <v>3157.62</v>
      </c>
      <c r="C23" s="11">
        <v>1001.61</v>
      </c>
      <c r="D23" s="12">
        <v>793.42</v>
      </c>
      <c r="E23" s="8">
        <f aca="true" t="shared" si="2" ref="E23:E30">D23-C23</f>
        <v>-208.19000000000005</v>
      </c>
      <c r="F23" s="10">
        <f aca="true" t="shared" si="3" ref="F23:F29">D23/C23*100</f>
        <v>79.21446471181397</v>
      </c>
    </row>
    <row r="24" spans="1:6" ht="12.75">
      <c r="A24" s="21" t="s">
        <v>21</v>
      </c>
      <c r="B24" s="12">
        <v>88.3</v>
      </c>
      <c r="C24" s="11">
        <v>22.08</v>
      </c>
      <c r="D24" s="12">
        <v>22.08</v>
      </c>
      <c r="E24" s="8">
        <f t="shared" si="2"/>
        <v>0</v>
      </c>
      <c r="F24" s="10">
        <f t="shared" si="3"/>
        <v>100</v>
      </c>
    </row>
    <row r="25" spans="1:6" ht="26.25">
      <c r="A25" s="21" t="s">
        <v>22</v>
      </c>
      <c r="B25" s="12">
        <v>457.9</v>
      </c>
      <c r="C25" s="11">
        <v>114.47</v>
      </c>
      <c r="D25" s="12">
        <v>114.4</v>
      </c>
      <c r="E25" s="8">
        <f t="shared" si="2"/>
        <v>-0.06999999999999318</v>
      </c>
      <c r="F25" s="10">
        <f t="shared" si="3"/>
        <v>99.93884860662183</v>
      </c>
    </row>
    <row r="26" spans="1:6" ht="12.75">
      <c r="A26" s="21" t="s">
        <v>23</v>
      </c>
      <c r="B26" s="12">
        <v>953.34</v>
      </c>
      <c r="C26" s="11">
        <v>408.11</v>
      </c>
      <c r="D26" s="12">
        <v>316.8</v>
      </c>
      <c r="E26" s="8">
        <f t="shared" si="2"/>
        <v>-91.31</v>
      </c>
      <c r="F26" s="10">
        <f t="shared" si="3"/>
        <v>77.62613020999241</v>
      </c>
    </row>
    <row r="27" spans="1:6" ht="12.75">
      <c r="A27" s="21" t="s">
        <v>24</v>
      </c>
      <c r="B27" s="12">
        <v>1135.8</v>
      </c>
      <c r="C27" s="11">
        <v>323.91</v>
      </c>
      <c r="D27" s="12">
        <v>277.6</v>
      </c>
      <c r="E27" s="8">
        <f t="shared" si="2"/>
        <v>-46.31</v>
      </c>
      <c r="F27" s="10">
        <f t="shared" si="3"/>
        <v>85.7028186842024</v>
      </c>
    </row>
    <row r="28" spans="1:6" ht="12.75" customHeight="1">
      <c r="A28" s="21" t="s">
        <v>25</v>
      </c>
      <c r="B28" s="12">
        <v>2028.9</v>
      </c>
      <c r="C28" s="11">
        <v>529.65</v>
      </c>
      <c r="D28" s="12">
        <v>512.72</v>
      </c>
      <c r="E28" s="8">
        <f t="shared" si="2"/>
        <v>-16.92999999999995</v>
      </c>
      <c r="F28" s="10">
        <f t="shared" si="3"/>
        <v>96.8035495138299</v>
      </c>
    </row>
    <row r="29" spans="1:6" ht="12.75" customHeight="1">
      <c r="A29" s="21" t="s">
        <v>26</v>
      </c>
      <c r="B29" s="12">
        <v>154.9</v>
      </c>
      <c r="C29" s="11">
        <v>38.72</v>
      </c>
      <c r="D29" s="12">
        <v>27.6</v>
      </c>
      <c r="E29" s="8">
        <f t="shared" si="2"/>
        <v>-11.119999999999997</v>
      </c>
      <c r="F29" s="10">
        <f t="shared" si="3"/>
        <v>71.28099173553719</v>
      </c>
    </row>
    <row r="30" spans="1:6" ht="12.75" customHeight="1">
      <c r="A30" s="21" t="s">
        <v>27</v>
      </c>
      <c r="B30" s="12">
        <v>14</v>
      </c>
      <c r="C30" s="11">
        <v>0</v>
      </c>
      <c r="D30" s="12">
        <v>0</v>
      </c>
      <c r="E30" s="8">
        <f t="shared" si="2"/>
        <v>0</v>
      </c>
      <c r="F30" s="10"/>
    </row>
    <row r="31" spans="1:6" s="19" customFormat="1" ht="15">
      <c r="A31" s="22" t="s">
        <v>28</v>
      </c>
      <c r="B31" s="24">
        <f>B7-B22</f>
        <v>-421.1199999999999</v>
      </c>
      <c r="C31" s="18">
        <f>C7-C22</f>
        <v>-363.99999999999955</v>
      </c>
      <c r="D31" s="24">
        <f>D7-D22</f>
        <v>-237.36000000000035</v>
      </c>
      <c r="E31" s="3"/>
      <c r="F31" s="4"/>
    </row>
    <row r="32" spans="1:6" ht="26.25">
      <c r="A32" s="22" t="s">
        <v>4</v>
      </c>
      <c r="B32" s="18">
        <f>B33+B34</f>
        <v>421.12</v>
      </c>
      <c r="C32" s="18">
        <f>C33+C34</f>
        <v>364</v>
      </c>
      <c r="D32" s="24">
        <f>D33+D34</f>
        <v>237.36</v>
      </c>
      <c r="E32" s="3"/>
      <c r="F32" s="4"/>
    </row>
    <row r="33" spans="1:6" ht="12.75" customHeight="1">
      <c r="A33" s="21" t="s">
        <v>12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76</v>
      </c>
      <c r="B34" s="26">
        <v>421.12</v>
      </c>
      <c r="C34" s="11">
        <v>364</v>
      </c>
      <c r="D34" s="26">
        <v>237.36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29</v>
      </c>
      <c r="B1" s="44"/>
      <c r="C1" s="44"/>
      <c r="D1" s="44"/>
      <c r="E1" s="44"/>
      <c r="F1" s="44"/>
    </row>
    <row r="2" spans="1:6" ht="15">
      <c r="A2" s="44" t="s">
        <v>73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39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15935.24</v>
      </c>
      <c r="C7" s="14">
        <f>C8+C22</f>
        <v>5715.51</v>
      </c>
      <c r="D7" s="14">
        <f>D8+D22</f>
        <v>5521.42</v>
      </c>
      <c r="E7" s="16">
        <f>D7-C7</f>
        <v>-194.09000000000015</v>
      </c>
      <c r="F7" s="15">
        <f>D7/C7*100</f>
        <v>96.60415256031395</v>
      </c>
    </row>
    <row r="8" spans="1:6" ht="12.75">
      <c r="A8" s="6" t="s">
        <v>19</v>
      </c>
      <c r="B8" s="3">
        <f>SUM(B9:B21)</f>
        <v>5310.299999999999</v>
      </c>
      <c r="C8" s="3">
        <f>SUM(C9:C21)</f>
        <v>935.59</v>
      </c>
      <c r="D8" s="3">
        <f>SUM(D9:D21)</f>
        <v>741.5</v>
      </c>
      <c r="E8" s="3">
        <f>D8-C8</f>
        <v>-194.09000000000003</v>
      </c>
      <c r="F8" s="4">
        <f>D8/C8*100</f>
        <v>79.25480178283222</v>
      </c>
    </row>
    <row r="9" spans="1:6" ht="12.75">
      <c r="A9" s="7" t="s">
        <v>5</v>
      </c>
      <c r="B9" s="8">
        <v>1058.2</v>
      </c>
      <c r="C9" s="8">
        <v>250</v>
      </c>
      <c r="D9" s="8">
        <v>178.55</v>
      </c>
      <c r="E9" s="8">
        <f>D9-C9</f>
        <v>-71.44999999999999</v>
      </c>
      <c r="F9" s="10">
        <f>D9/C9*100</f>
        <v>71.42</v>
      </c>
    </row>
    <row r="10" spans="1:6" ht="12.75">
      <c r="A10" s="7" t="s">
        <v>59</v>
      </c>
      <c r="B10" s="8">
        <v>1714.4</v>
      </c>
      <c r="C10" s="8">
        <v>428.6</v>
      </c>
      <c r="D10" s="8">
        <v>448.42</v>
      </c>
      <c r="E10" s="8">
        <f aca="true" t="shared" si="0" ref="E10:E21">D10-C10</f>
        <v>19.819999999999993</v>
      </c>
      <c r="F10" s="10">
        <f aca="true" t="shared" si="1" ref="F10:F17">D10/C10*100</f>
        <v>104.62435837610826</v>
      </c>
    </row>
    <row r="11" spans="1:6" ht="12.75">
      <c r="A11" s="7" t="s">
        <v>6</v>
      </c>
      <c r="B11" s="8">
        <v>0</v>
      </c>
      <c r="C11" s="8">
        <f>B11</f>
        <v>0</v>
      </c>
      <c r="D11" s="8">
        <v>1.35</v>
      </c>
      <c r="E11" s="8">
        <f t="shared" si="0"/>
        <v>1.35</v>
      </c>
      <c r="F11" s="10"/>
    </row>
    <row r="12" spans="1:6" ht="12.75">
      <c r="A12" s="7" t="s">
        <v>13</v>
      </c>
      <c r="B12" s="8">
        <v>410.2</v>
      </c>
      <c r="C12" s="8">
        <v>70</v>
      </c>
      <c r="D12" s="8">
        <v>31.1</v>
      </c>
      <c r="E12" s="8">
        <f t="shared" si="0"/>
        <v>-38.9</v>
      </c>
      <c r="F12" s="10">
        <f t="shared" si="1"/>
        <v>44.42857142857143</v>
      </c>
    </row>
    <row r="13" spans="1:6" ht="12.75">
      <c r="A13" s="7" t="s">
        <v>45</v>
      </c>
      <c r="B13" s="8">
        <v>69.6</v>
      </c>
      <c r="C13" s="8">
        <v>15</v>
      </c>
      <c r="D13" s="8">
        <v>8.2</v>
      </c>
      <c r="E13" s="8">
        <f t="shared" si="0"/>
        <v>-6.800000000000001</v>
      </c>
      <c r="F13" s="10">
        <f t="shared" si="1"/>
        <v>54.666666666666664</v>
      </c>
    </row>
    <row r="14" spans="1:6" ht="12.75">
      <c r="A14" s="7" t="s">
        <v>46</v>
      </c>
      <c r="B14" s="8">
        <v>573.1</v>
      </c>
      <c r="C14" s="8">
        <v>50</v>
      </c>
      <c r="D14" s="8">
        <v>57.72</v>
      </c>
      <c r="E14" s="8">
        <f t="shared" si="0"/>
        <v>7.719999999999999</v>
      </c>
      <c r="F14" s="10">
        <f t="shared" si="1"/>
        <v>115.43999999999998</v>
      </c>
    </row>
    <row r="15" spans="1:6" ht="12.75">
      <c r="A15" s="7" t="s">
        <v>14</v>
      </c>
      <c r="B15" s="8">
        <v>1345.4</v>
      </c>
      <c r="C15" s="8">
        <v>87.13</v>
      </c>
      <c r="D15" s="8">
        <v>-26.47</v>
      </c>
      <c r="E15" s="8">
        <f t="shared" si="0"/>
        <v>-113.6</v>
      </c>
      <c r="F15" s="10">
        <f t="shared" si="1"/>
        <v>-30.379892115230117</v>
      </c>
    </row>
    <row r="16" spans="1:6" ht="12.75">
      <c r="A16" s="7" t="s">
        <v>34</v>
      </c>
      <c r="B16" s="8">
        <v>16.5</v>
      </c>
      <c r="C16" s="8">
        <v>4.13</v>
      </c>
      <c r="D16" s="8">
        <v>0.9</v>
      </c>
      <c r="E16" s="8">
        <f t="shared" si="0"/>
        <v>-3.23</v>
      </c>
      <c r="F16" s="10">
        <f t="shared" si="1"/>
        <v>21.791767554479417</v>
      </c>
    </row>
    <row r="17" spans="1:6" ht="12.75">
      <c r="A17" s="9" t="s">
        <v>8</v>
      </c>
      <c r="B17" s="8">
        <v>122.9</v>
      </c>
      <c r="C17" s="8">
        <v>30.73</v>
      </c>
      <c r="D17" s="8">
        <v>11.3</v>
      </c>
      <c r="E17" s="8">
        <f t="shared" si="0"/>
        <v>-19.43</v>
      </c>
      <c r="F17" s="10">
        <f t="shared" si="1"/>
        <v>36.77188415229418</v>
      </c>
    </row>
    <row r="18" spans="1:6" ht="12.75">
      <c r="A18" s="7" t="s">
        <v>79</v>
      </c>
      <c r="B18" s="8">
        <v>0</v>
      </c>
      <c r="C18" s="8">
        <v>0</v>
      </c>
      <c r="D18" s="8">
        <v>0.43</v>
      </c>
      <c r="E18" s="8">
        <f t="shared" si="0"/>
        <v>0.43</v>
      </c>
      <c r="F18" s="10"/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60</v>
      </c>
      <c r="B20" s="8">
        <v>0</v>
      </c>
      <c r="C20" s="8">
        <f>B20</f>
        <v>0</v>
      </c>
      <c r="D20" s="8">
        <v>30</v>
      </c>
      <c r="E20" s="8">
        <f t="shared" si="0"/>
        <v>30</v>
      </c>
      <c r="F20" s="10"/>
    </row>
    <row r="21" spans="1:6" ht="12.75">
      <c r="A21" s="7" t="s">
        <v>17</v>
      </c>
      <c r="B21" s="8">
        <v>0</v>
      </c>
      <c r="C21" s="8">
        <f>B21</f>
        <v>0</v>
      </c>
      <c r="D21" s="8">
        <v>0</v>
      </c>
      <c r="E21" s="8">
        <f t="shared" si="0"/>
        <v>0</v>
      </c>
      <c r="F21" s="10"/>
    </row>
    <row r="22" spans="1:6" ht="12.75">
      <c r="A22" s="6" t="s">
        <v>18</v>
      </c>
      <c r="B22" s="3">
        <v>10624.94</v>
      </c>
      <c r="C22" s="3">
        <v>4779.92</v>
      </c>
      <c r="D22" s="3">
        <v>4779.92</v>
      </c>
      <c r="E22" s="3">
        <f>D22-C22</f>
        <v>0</v>
      </c>
      <c r="F22" s="4">
        <f>D22/C22*100</f>
        <v>100</v>
      </c>
    </row>
    <row r="23" spans="1:6" s="39" customFormat="1" ht="12.75">
      <c r="A23" s="7" t="s">
        <v>62</v>
      </c>
      <c r="B23" s="8">
        <v>9721.77</v>
      </c>
      <c r="C23" s="8">
        <v>3529.35</v>
      </c>
      <c r="D23" s="8">
        <v>4618.05</v>
      </c>
      <c r="E23" s="8">
        <f>D23-C23</f>
        <v>1088.7000000000003</v>
      </c>
      <c r="F23" s="10">
        <f>D23/C23*100</f>
        <v>130.84703982319692</v>
      </c>
    </row>
    <row r="24" spans="1:6" ht="26.25" hidden="1">
      <c r="A24" s="7" t="s">
        <v>63</v>
      </c>
      <c r="B24" s="8">
        <v>414.7</v>
      </c>
      <c r="C24" s="8">
        <v>0</v>
      </c>
      <c r="D24" s="8">
        <v>0</v>
      </c>
      <c r="E24" s="8">
        <f>D24-C24</f>
        <v>0</v>
      </c>
      <c r="F24" s="10"/>
    </row>
    <row r="25" spans="1:9" ht="15">
      <c r="A25" s="13" t="s">
        <v>3</v>
      </c>
      <c r="B25" s="36">
        <f>B26+B27+B28+B29+B30+B31+B33+B34+B32</f>
        <v>16350.930000000002</v>
      </c>
      <c r="C25" s="36">
        <f>C26+C27+C28+C29+C30+C31+C33+C34+C32</f>
        <v>6316.969999999999</v>
      </c>
      <c r="D25" s="36">
        <f>D26+D27+D28+D29+D30+D31+D33+D34+D32</f>
        <v>5656.759999999999</v>
      </c>
      <c r="E25" s="14">
        <f>D25-C25</f>
        <v>-660.21</v>
      </c>
      <c r="F25" s="15">
        <f>D25/C25*100</f>
        <v>89.54862853551624</v>
      </c>
      <c r="G25" s="31"/>
      <c r="H25" s="31"/>
      <c r="I25" s="31"/>
    </row>
    <row r="26" spans="1:9" ht="12.75">
      <c r="A26" s="21" t="s">
        <v>20</v>
      </c>
      <c r="B26" s="12">
        <v>4052.67</v>
      </c>
      <c r="C26" s="12">
        <v>1088.83</v>
      </c>
      <c r="D26" s="12">
        <v>968.85</v>
      </c>
      <c r="E26" s="20">
        <f>D26-C26</f>
        <v>-119.9799999999999</v>
      </c>
      <c r="F26" s="10">
        <f>D26/C26*100</f>
        <v>88.9808326368671</v>
      </c>
      <c r="G26" s="27"/>
      <c r="H26" s="34"/>
      <c r="I26" s="34"/>
    </row>
    <row r="27" spans="1:9" ht="12.75">
      <c r="A27" s="21" t="s">
        <v>21</v>
      </c>
      <c r="B27" s="12">
        <v>88.3</v>
      </c>
      <c r="C27" s="12">
        <v>22.08</v>
      </c>
      <c r="D27" s="12">
        <v>0</v>
      </c>
      <c r="E27" s="20">
        <f aca="true" t="shared" si="2" ref="E27:E34">D27-C27</f>
        <v>-22.08</v>
      </c>
      <c r="F27" s="10">
        <f aca="true" t="shared" si="3" ref="F27:F33">D27/C27*100</f>
        <v>0</v>
      </c>
      <c r="G27" s="27"/>
      <c r="H27" s="34"/>
      <c r="I27" s="34"/>
    </row>
    <row r="28" spans="1:9" ht="26.25">
      <c r="A28" s="21" t="s">
        <v>22</v>
      </c>
      <c r="B28" s="12">
        <v>453</v>
      </c>
      <c r="C28" s="12">
        <v>219.65</v>
      </c>
      <c r="D28" s="12">
        <v>203.28</v>
      </c>
      <c r="E28" s="20">
        <f t="shared" si="2"/>
        <v>-16.370000000000005</v>
      </c>
      <c r="F28" s="10">
        <f t="shared" si="3"/>
        <v>92.547234236285</v>
      </c>
      <c r="G28" s="27"/>
      <c r="H28" s="34"/>
      <c r="I28" s="34"/>
    </row>
    <row r="29" spans="1:9" ht="12.75">
      <c r="A29" s="21" t="s">
        <v>23</v>
      </c>
      <c r="B29" s="30">
        <v>2208.17</v>
      </c>
      <c r="C29" s="12">
        <v>600</v>
      </c>
      <c r="D29" s="30">
        <v>600</v>
      </c>
      <c r="E29" s="20">
        <f t="shared" si="2"/>
        <v>0</v>
      </c>
      <c r="F29" s="10">
        <f t="shared" si="3"/>
        <v>100</v>
      </c>
      <c r="G29" s="31"/>
      <c r="H29" s="34"/>
      <c r="I29" s="34"/>
    </row>
    <row r="30" spans="1:9" ht="12.75">
      <c r="A30" s="21" t="s">
        <v>24</v>
      </c>
      <c r="B30" s="30">
        <v>4660.22</v>
      </c>
      <c r="C30" s="12">
        <v>2496.84</v>
      </c>
      <c r="D30" s="30">
        <v>2495.03</v>
      </c>
      <c r="E30" s="20">
        <f t="shared" si="2"/>
        <v>-1.8099999999999454</v>
      </c>
      <c r="F30" s="10">
        <f t="shared" si="3"/>
        <v>99.92750837058043</v>
      </c>
      <c r="G30" s="27"/>
      <c r="H30" s="29"/>
      <c r="I30" s="29"/>
    </row>
    <row r="31" spans="1:9" ht="12.75" customHeight="1">
      <c r="A31" s="21" t="s">
        <v>25</v>
      </c>
      <c r="B31" s="30">
        <v>4342.17</v>
      </c>
      <c r="C31" s="12">
        <v>1728.87</v>
      </c>
      <c r="D31" s="30">
        <v>1301.15</v>
      </c>
      <c r="E31" s="20">
        <f t="shared" si="2"/>
        <v>-427.7199999999998</v>
      </c>
      <c r="F31" s="10">
        <f t="shared" si="3"/>
        <v>75.26014101696484</v>
      </c>
      <c r="G31" s="27"/>
      <c r="H31" s="34"/>
      <c r="I31" s="34"/>
    </row>
    <row r="32" spans="1:9" ht="12.75" customHeight="1">
      <c r="A32" s="21" t="s">
        <v>67</v>
      </c>
      <c r="B32" s="30">
        <v>146.7</v>
      </c>
      <c r="C32" s="12">
        <v>36.67</v>
      </c>
      <c r="D32" s="30">
        <v>0</v>
      </c>
      <c r="E32" s="20">
        <f t="shared" si="2"/>
        <v>-36.67</v>
      </c>
      <c r="F32" s="10">
        <f t="shared" si="3"/>
        <v>0</v>
      </c>
      <c r="G32" s="27"/>
      <c r="H32" s="34"/>
      <c r="I32" s="34"/>
    </row>
    <row r="33" spans="1:9" ht="12.75" customHeight="1">
      <c r="A33" s="21" t="s">
        <v>26</v>
      </c>
      <c r="B33" s="30">
        <v>399.7</v>
      </c>
      <c r="C33" s="12">
        <v>124.03</v>
      </c>
      <c r="D33" s="30">
        <v>88.45</v>
      </c>
      <c r="E33" s="20">
        <f t="shared" si="2"/>
        <v>-35.58</v>
      </c>
      <c r="F33" s="10">
        <f t="shared" si="3"/>
        <v>71.31339192130936</v>
      </c>
      <c r="G33" s="27"/>
      <c r="H33" s="34"/>
      <c r="I33" s="34"/>
    </row>
    <row r="34" spans="1:9" ht="12.75" customHeight="1">
      <c r="A34" s="21" t="s">
        <v>27</v>
      </c>
      <c r="B34" s="30">
        <v>0</v>
      </c>
      <c r="C34" s="12">
        <v>0</v>
      </c>
      <c r="D34" s="30">
        <v>0</v>
      </c>
      <c r="E34" s="20">
        <f t="shared" si="2"/>
        <v>0</v>
      </c>
      <c r="F34" s="10"/>
      <c r="G34" s="27"/>
      <c r="H34" s="31"/>
      <c r="I34" s="31"/>
    </row>
    <row r="35" spans="1:9" s="19" customFormat="1" ht="15">
      <c r="A35" s="17" t="s">
        <v>28</v>
      </c>
      <c r="B35" s="24">
        <f>B7-B25</f>
        <v>-415.6900000000023</v>
      </c>
      <c r="C35" s="24">
        <f>C7-C25</f>
        <v>-601.4599999999991</v>
      </c>
      <c r="D35" s="24">
        <f>D7-D25</f>
        <v>-135.33999999999924</v>
      </c>
      <c r="E35" s="16"/>
      <c r="F35" s="15"/>
      <c r="G35" s="32"/>
      <c r="H35" s="33"/>
      <c r="I35" s="32"/>
    </row>
    <row r="36" spans="1:6" ht="26.25">
      <c r="A36" s="22" t="s">
        <v>4</v>
      </c>
      <c r="B36" s="25">
        <f>B37+B38</f>
        <v>415.69</v>
      </c>
      <c r="C36" s="25">
        <f>C37+C38</f>
        <v>601.46</v>
      </c>
      <c r="D36" s="25">
        <f>D37+D38</f>
        <v>135.34</v>
      </c>
      <c r="E36" s="3"/>
      <c r="F36" s="4"/>
    </row>
    <row r="37" spans="1:6" ht="12.75" customHeight="1">
      <c r="A37" s="21" t="s">
        <v>12</v>
      </c>
      <c r="B37" s="26"/>
      <c r="C37" s="26"/>
      <c r="D37" s="26"/>
      <c r="E37" s="8"/>
      <c r="F37" s="10"/>
    </row>
    <row r="38" spans="1:6" ht="12.75" customHeight="1">
      <c r="A38" s="21" t="s">
        <v>76</v>
      </c>
      <c r="B38" s="26">
        <v>415.69</v>
      </c>
      <c r="C38" s="26">
        <v>601.46</v>
      </c>
      <c r="D38" s="26">
        <v>135.34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">
      <c r="A1" s="44" t="s">
        <v>30</v>
      </c>
      <c r="B1" s="44"/>
      <c r="C1" s="44"/>
      <c r="D1" s="44"/>
      <c r="E1" s="44"/>
      <c r="F1" s="44"/>
    </row>
    <row r="2" spans="1:6" ht="15">
      <c r="A2" s="44" t="s">
        <v>80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40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B8+B21</f>
        <v>11517.85</v>
      </c>
      <c r="C7" s="14">
        <f>C8+C21</f>
        <v>2437.77</v>
      </c>
      <c r="D7" s="14">
        <f>D8+D21</f>
        <v>2291.12</v>
      </c>
      <c r="E7" s="16">
        <f>D7-C7</f>
        <v>-146.6500000000001</v>
      </c>
      <c r="F7" s="15">
        <f>D7/C7*100</f>
        <v>93.98425610291372</v>
      </c>
    </row>
    <row r="8" spans="1:6" ht="12.75">
      <c r="A8" s="6" t="s">
        <v>19</v>
      </c>
      <c r="B8" s="3">
        <f>SUM(B9:B20)</f>
        <v>3792.9</v>
      </c>
      <c r="C8" s="3">
        <f>SUM(C9:C20)</f>
        <v>737.92</v>
      </c>
      <c r="D8" s="3">
        <f>SUM(D9:D20)</f>
        <v>808.7900000000002</v>
      </c>
      <c r="E8" s="3">
        <f>D8-C8</f>
        <v>70.87000000000023</v>
      </c>
      <c r="F8" s="4">
        <f>D8/C8*100</f>
        <v>109.6040221162186</v>
      </c>
    </row>
    <row r="9" spans="1:6" ht="12.75">
      <c r="A9" s="7" t="s">
        <v>5</v>
      </c>
      <c r="B9" s="8">
        <v>287</v>
      </c>
      <c r="C9" s="8">
        <v>71.75</v>
      </c>
      <c r="D9" s="8">
        <v>48.06</v>
      </c>
      <c r="E9" s="8">
        <f>D9-C9</f>
        <v>-23.689999999999998</v>
      </c>
      <c r="F9" s="10">
        <f>D9/C9*100</f>
        <v>66.98257839721255</v>
      </c>
    </row>
    <row r="10" spans="1:6" ht="12.75">
      <c r="A10" s="7" t="s">
        <v>59</v>
      </c>
      <c r="B10" s="8">
        <v>2287</v>
      </c>
      <c r="C10" s="8">
        <v>361.43</v>
      </c>
      <c r="D10" s="8">
        <v>664.65</v>
      </c>
      <c r="E10" s="8">
        <f aca="true" t="shared" si="0" ref="E10:E20">D10-C10</f>
        <v>303.21999999999997</v>
      </c>
      <c r="F10" s="10">
        <f aca="true" t="shared" si="1" ref="F10:F16">D10/C10*100</f>
        <v>183.89453006114599</v>
      </c>
    </row>
    <row r="11" spans="1:6" ht="12.75">
      <c r="A11" s="7" t="s">
        <v>6</v>
      </c>
      <c r="B11" s="8">
        <v>0</v>
      </c>
      <c r="C11" s="8">
        <v>0</v>
      </c>
      <c r="D11" s="8">
        <v>0.19</v>
      </c>
      <c r="E11" s="8">
        <f t="shared" si="0"/>
        <v>0.19</v>
      </c>
      <c r="F11" s="10"/>
    </row>
    <row r="12" spans="1:6" ht="12.75">
      <c r="A12" s="7" t="s">
        <v>13</v>
      </c>
      <c r="B12" s="8">
        <v>292.6</v>
      </c>
      <c r="C12" s="8">
        <v>73.15</v>
      </c>
      <c r="D12" s="8">
        <v>16.74</v>
      </c>
      <c r="E12" s="8">
        <f t="shared" si="0"/>
        <v>-56.41000000000001</v>
      </c>
      <c r="F12" s="10">
        <f t="shared" si="1"/>
        <v>22.88448393711551</v>
      </c>
    </row>
    <row r="13" spans="1:6" ht="12.75">
      <c r="A13" s="7" t="s">
        <v>45</v>
      </c>
      <c r="B13" s="8">
        <v>7.3</v>
      </c>
      <c r="C13" s="8">
        <v>1.83</v>
      </c>
      <c r="D13" s="8">
        <v>0.96</v>
      </c>
      <c r="E13" s="8">
        <f t="shared" si="0"/>
        <v>-0.8700000000000001</v>
      </c>
      <c r="F13" s="10">
        <f t="shared" si="1"/>
        <v>52.45901639344262</v>
      </c>
    </row>
    <row r="14" spans="1:6" ht="12.75">
      <c r="A14" s="7" t="s">
        <v>46</v>
      </c>
      <c r="B14" s="8">
        <v>507.5</v>
      </c>
      <c r="C14" s="8">
        <v>126.88</v>
      </c>
      <c r="D14" s="8">
        <v>21.84</v>
      </c>
      <c r="E14" s="8">
        <f t="shared" si="0"/>
        <v>-105.03999999999999</v>
      </c>
      <c r="F14" s="10">
        <f t="shared" si="1"/>
        <v>17.21311475409836</v>
      </c>
    </row>
    <row r="15" spans="1:6" ht="12.75">
      <c r="A15" s="7" t="s">
        <v>14</v>
      </c>
      <c r="B15" s="8">
        <v>405</v>
      </c>
      <c r="C15" s="8">
        <v>101.25</v>
      </c>
      <c r="D15" s="8">
        <v>52.45</v>
      </c>
      <c r="E15" s="8">
        <f t="shared" si="0"/>
        <v>-48.8</v>
      </c>
      <c r="F15" s="10">
        <f t="shared" si="1"/>
        <v>51.802469135802475</v>
      </c>
    </row>
    <row r="16" spans="1:6" ht="12.75">
      <c r="A16" s="7" t="s">
        <v>34</v>
      </c>
      <c r="B16" s="8">
        <v>6.5</v>
      </c>
      <c r="C16" s="8">
        <v>1.63</v>
      </c>
      <c r="D16" s="41">
        <v>0.4</v>
      </c>
      <c r="E16" s="8">
        <f t="shared" si="0"/>
        <v>-1.23</v>
      </c>
      <c r="F16" s="10">
        <f t="shared" si="1"/>
        <v>24.5398773006135</v>
      </c>
    </row>
    <row r="17" spans="1:6" ht="12.75">
      <c r="A17" s="9" t="s">
        <v>8</v>
      </c>
      <c r="B17" s="8">
        <v>0</v>
      </c>
      <c r="C17" s="8">
        <f>B17</f>
        <v>0</v>
      </c>
      <c r="D17" s="8">
        <v>0</v>
      </c>
      <c r="E17" s="8">
        <f t="shared" si="0"/>
        <v>0</v>
      </c>
      <c r="F17" s="10"/>
    </row>
    <row r="18" spans="1:6" ht="12.75">
      <c r="A18" s="7" t="s">
        <v>10</v>
      </c>
      <c r="B18" s="8">
        <v>0</v>
      </c>
      <c r="C18" s="8"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60</v>
      </c>
      <c r="B19" s="8">
        <v>0</v>
      </c>
      <c r="C19" s="8">
        <v>0</v>
      </c>
      <c r="D19" s="8">
        <v>3.5</v>
      </c>
      <c r="E19" s="8">
        <f t="shared" si="0"/>
        <v>3.5</v>
      </c>
      <c r="F19" s="10"/>
    </row>
    <row r="20" spans="1:6" ht="12.75">
      <c r="A20" s="7" t="s">
        <v>68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6" t="s">
        <v>18</v>
      </c>
      <c r="B21" s="3">
        <v>7724.95</v>
      </c>
      <c r="C21" s="3">
        <v>1699.85</v>
      </c>
      <c r="D21" s="3">
        <v>1482.33</v>
      </c>
      <c r="E21" s="3">
        <f>D21-C21</f>
        <v>-217.51999999999998</v>
      </c>
      <c r="F21" s="4">
        <f>D21/C21*100</f>
        <v>87.20357678618701</v>
      </c>
    </row>
    <row r="22" spans="1:6" s="39" customFormat="1" ht="12.75">
      <c r="A22" s="7" t="s">
        <v>62</v>
      </c>
      <c r="B22" s="8">
        <v>7229.4</v>
      </c>
      <c r="C22" s="8">
        <v>1662.33</v>
      </c>
      <c r="D22" s="8">
        <v>1463.13</v>
      </c>
      <c r="E22" s="8">
        <f>D22-C22</f>
        <v>-199.19999999999982</v>
      </c>
      <c r="F22" s="10">
        <f>D22/C22*100</f>
        <v>88.01681976502861</v>
      </c>
    </row>
    <row r="23" spans="1:6" ht="26.25" hidden="1">
      <c r="A23" s="7" t="s">
        <v>63</v>
      </c>
      <c r="B23" s="8">
        <v>659.8</v>
      </c>
      <c r="C23" s="8">
        <v>0</v>
      </c>
      <c r="D23" s="8">
        <v>0</v>
      </c>
      <c r="E23" s="8">
        <f>D23-C23</f>
        <v>0</v>
      </c>
      <c r="F23" s="10"/>
    </row>
    <row r="24" spans="1:6" ht="15">
      <c r="A24" s="13" t="s">
        <v>3</v>
      </c>
      <c r="B24" s="36">
        <f>B25+B26+B27+B28+B29+B30+B31+B32</f>
        <v>11517.850000000002</v>
      </c>
      <c r="C24" s="36">
        <f>C25+C26+C27+C28+C29+C30+C31+C32</f>
        <v>2463.3600000000006</v>
      </c>
      <c r="D24" s="36">
        <f>D25+D26+D27+D28+D29+D30+D31+D32</f>
        <v>2391.7200000000003</v>
      </c>
      <c r="E24" s="14">
        <f>D24-C24</f>
        <v>-71.64000000000033</v>
      </c>
      <c r="F24" s="15">
        <f>D24/C24*100</f>
        <v>97.09177708495712</v>
      </c>
    </row>
    <row r="25" spans="1:6" ht="12.75">
      <c r="A25" s="21" t="s">
        <v>20</v>
      </c>
      <c r="B25" s="12">
        <v>2465.52</v>
      </c>
      <c r="C25" s="12">
        <v>661.94</v>
      </c>
      <c r="D25" s="12">
        <v>626.48</v>
      </c>
      <c r="E25" s="20">
        <f>D25-C25</f>
        <v>-35.460000000000036</v>
      </c>
      <c r="F25" s="10">
        <f>D25/C25*100</f>
        <v>94.64301900474362</v>
      </c>
    </row>
    <row r="26" spans="1:6" ht="12.75">
      <c r="A26" s="21" t="s">
        <v>21</v>
      </c>
      <c r="B26" s="12">
        <v>88.3</v>
      </c>
      <c r="C26" s="12">
        <v>22.08</v>
      </c>
      <c r="D26" s="12">
        <v>22.08</v>
      </c>
      <c r="E26" s="20">
        <f aca="true" t="shared" si="2" ref="E26:E32">D26-C26</f>
        <v>0</v>
      </c>
      <c r="F26" s="10">
        <f aca="true" t="shared" si="3" ref="F26:F31">D26/C26*100</f>
        <v>100</v>
      </c>
    </row>
    <row r="27" spans="1:6" ht="26.25">
      <c r="A27" s="21" t="s">
        <v>22</v>
      </c>
      <c r="B27" s="12">
        <v>203.5</v>
      </c>
      <c r="C27" s="12">
        <v>51.77</v>
      </c>
      <c r="D27" s="12">
        <v>49.97</v>
      </c>
      <c r="E27" s="20">
        <f t="shared" si="2"/>
        <v>-1.8000000000000043</v>
      </c>
      <c r="F27" s="10">
        <f t="shared" si="3"/>
        <v>96.52308286652502</v>
      </c>
    </row>
    <row r="28" spans="1:6" ht="12.75">
      <c r="A28" s="21" t="s">
        <v>23</v>
      </c>
      <c r="B28" s="12">
        <v>2732.55</v>
      </c>
      <c r="C28" s="12">
        <v>150.23</v>
      </c>
      <c r="D28" s="12">
        <v>149.2</v>
      </c>
      <c r="E28" s="20">
        <f t="shared" si="2"/>
        <v>-1.0300000000000011</v>
      </c>
      <c r="F28" s="10">
        <f t="shared" si="3"/>
        <v>99.31438461026426</v>
      </c>
    </row>
    <row r="29" spans="1:6" ht="12.75">
      <c r="A29" s="21" t="s">
        <v>24</v>
      </c>
      <c r="B29" s="12">
        <v>2122.88</v>
      </c>
      <c r="C29" s="12">
        <v>590.97</v>
      </c>
      <c r="D29" s="12">
        <v>576.99</v>
      </c>
      <c r="E29" s="20">
        <f t="shared" si="2"/>
        <v>-13.980000000000018</v>
      </c>
      <c r="F29" s="10">
        <f t="shared" si="3"/>
        <v>97.63439768516167</v>
      </c>
    </row>
    <row r="30" spans="1:6" ht="12.75" customHeight="1">
      <c r="A30" s="21" t="s">
        <v>25</v>
      </c>
      <c r="B30" s="12">
        <v>3450.9</v>
      </c>
      <c r="C30" s="12">
        <v>872.82</v>
      </c>
      <c r="D30" s="12">
        <v>872.66</v>
      </c>
      <c r="E30" s="20">
        <f t="shared" si="2"/>
        <v>-0.16000000000008185</v>
      </c>
      <c r="F30" s="10">
        <f t="shared" si="3"/>
        <v>99.98166861437639</v>
      </c>
    </row>
    <row r="31" spans="1:6" ht="12.75" customHeight="1">
      <c r="A31" s="21" t="s">
        <v>26</v>
      </c>
      <c r="B31" s="12">
        <v>421.6</v>
      </c>
      <c r="C31" s="12">
        <v>105.4</v>
      </c>
      <c r="D31" s="12">
        <v>94.34</v>
      </c>
      <c r="E31" s="20">
        <f t="shared" si="2"/>
        <v>-11.060000000000002</v>
      </c>
      <c r="F31" s="10">
        <f t="shared" si="3"/>
        <v>89.5066413662239</v>
      </c>
    </row>
    <row r="32" spans="1:6" ht="12.75" customHeight="1">
      <c r="A32" s="21" t="s">
        <v>82</v>
      </c>
      <c r="B32" s="12">
        <v>32.6</v>
      </c>
      <c r="C32" s="12">
        <v>8.15</v>
      </c>
      <c r="D32" s="12">
        <v>0</v>
      </c>
      <c r="E32" s="20">
        <f t="shared" si="2"/>
        <v>-8.15</v>
      </c>
      <c r="F32" s="10"/>
    </row>
    <row r="33" spans="1:6" s="19" customFormat="1" ht="15">
      <c r="A33" s="17" t="s">
        <v>28</v>
      </c>
      <c r="B33" s="24">
        <f>B7-B24</f>
        <v>0</v>
      </c>
      <c r="C33" s="24">
        <f>C7-C24</f>
        <v>-25.5900000000006</v>
      </c>
      <c r="D33" s="24">
        <f>D7-D24</f>
        <v>-100.60000000000036</v>
      </c>
      <c r="E33" s="16"/>
      <c r="F33" s="15"/>
    </row>
    <row r="34" spans="1:6" ht="26.25">
      <c r="A34" s="22" t="s">
        <v>4</v>
      </c>
      <c r="B34" s="25">
        <f>B35+B36</f>
        <v>0</v>
      </c>
      <c r="C34" s="25">
        <f>C35+C36</f>
        <v>25.59</v>
      </c>
      <c r="D34" s="25">
        <f>D35+D36</f>
        <v>100.6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81</v>
      </c>
      <c r="B36" s="26">
        <v>0</v>
      </c>
      <c r="C36" s="26">
        <v>25.59</v>
      </c>
      <c r="D36" s="26">
        <v>100.6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31</v>
      </c>
      <c r="B1" s="44"/>
      <c r="C1" s="44"/>
      <c r="D1" s="44"/>
      <c r="E1" s="44"/>
      <c r="F1" s="44"/>
    </row>
    <row r="2" spans="1:6" ht="15">
      <c r="A2" s="44" t="s">
        <v>73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41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B8+B21</f>
        <v>8332.84</v>
      </c>
      <c r="C7" s="14">
        <f>C8+C21</f>
        <v>1747.58</v>
      </c>
      <c r="D7" s="14">
        <f>D8+D21</f>
        <v>1814.6</v>
      </c>
      <c r="E7" s="16">
        <f>D7-C7</f>
        <v>67.01999999999998</v>
      </c>
      <c r="F7" s="15">
        <f>D7/C7*100</f>
        <v>103.83501756714999</v>
      </c>
    </row>
    <row r="8" spans="1:6" ht="12.75">
      <c r="A8" s="6" t="s">
        <v>19</v>
      </c>
      <c r="B8" s="3">
        <f>SUM(B9:B20)</f>
        <v>1928.4</v>
      </c>
      <c r="C8" s="3">
        <f>SUM(C9:C20)</f>
        <v>367.27</v>
      </c>
      <c r="D8" s="3">
        <f>SUM(D9:D20)</f>
        <v>391.28999999999996</v>
      </c>
      <c r="E8" s="3">
        <f>D8-C8</f>
        <v>24.019999999999982</v>
      </c>
      <c r="F8" s="4">
        <f>D8/C8*100</f>
        <v>106.54014757535329</v>
      </c>
    </row>
    <row r="9" spans="1:6" ht="12.75">
      <c r="A9" s="7" t="s">
        <v>5</v>
      </c>
      <c r="B9" s="8">
        <v>260.3</v>
      </c>
      <c r="C9" s="8">
        <v>49.4</v>
      </c>
      <c r="D9" s="8">
        <v>59.62</v>
      </c>
      <c r="E9" s="8">
        <f>D9-C9</f>
        <v>10.219999999999999</v>
      </c>
      <c r="F9" s="10">
        <f>D9/C9*100</f>
        <v>120.68825910931173</v>
      </c>
    </row>
    <row r="10" spans="1:6" ht="12.75">
      <c r="A10" s="7" t="s">
        <v>59</v>
      </c>
      <c r="B10" s="8">
        <v>1009.6</v>
      </c>
      <c r="C10" s="8">
        <v>256.37</v>
      </c>
      <c r="D10" s="8">
        <v>264.09</v>
      </c>
      <c r="E10" s="8">
        <f aca="true" t="shared" si="0" ref="E10:E20">D10-C10</f>
        <v>7.71999999999997</v>
      </c>
      <c r="F10" s="10">
        <f>D10/C10*100</f>
        <v>103.01127276982484</v>
      </c>
    </row>
    <row r="11" spans="1:6" ht="12.75">
      <c r="A11" s="7" t="s">
        <v>6</v>
      </c>
      <c r="B11" s="8">
        <v>0</v>
      </c>
      <c r="C11" s="8">
        <v>0</v>
      </c>
      <c r="D11" s="8">
        <v>10.68</v>
      </c>
      <c r="E11" s="8">
        <f t="shared" si="0"/>
        <v>10.68</v>
      </c>
      <c r="F11" s="10"/>
    </row>
    <row r="12" spans="1:6" ht="12.75">
      <c r="A12" s="7" t="s">
        <v>13</v>
      </c>
      <c r="B12" s="8">
        <v>131</v>
      </c>
      <c r="C12" s="8">
        <v>0</v>
      </c>
      <c r="D12" s="8">
        <v>7.6</v>
      </c>
      <c r="E12" s="8">
        <f t="shared" si="0"/>
        <v>7.6</v>
      </c>
      <c r="F12" s="10"/>
    </row>
    <row r="13" spans="1:6" ht="12.75">
      <c r="A13" s="7" t="s">
        <v>45</v>
      </c>
      <c r="B13" s="8">
        <v>15</v>
      </c>
      <c r="C13" s="8">
        <v>15</v>
      </c>
      <c r="D13" s="8">
        <v>8.5</v>
      </c>
      <c r="E13" s="8">
        <f t="shared" si="0"/>
        <v>-6.5</v>
      </c>
      <c r="F13" s="10">
        <f>D13/C13*100</f>
        <v>56.666666666666664</v>
      </c>
    </row>
    <row r="14" spans="1:6" ht="12.75">
      <c r="A14" s="7" t="s">
        <v>46</v>
      </c>
      <c r="B14" s="8">
        <v>294.5</v>
      </c>
      <c r="C14" s="8">
        <v>15.5</v>
      </c>
      <c r="D14" s="8">
        <v>18.68</v>
      </c>
      <c r="E14" s="8">
        <f t="shared" si="0"/>
        <v>3.1799999999999997</v>
      </c>
      <c r="F14" s="10">
        <f>D14/C14*100</f>
        <v>120.51612903225805</v>
      </c>
    </row>
    <row r="15" spans="1:6" ht="12.75">
      <c r="A15" s="7" t="s">
        <v>14</v>
      </c>
      <c r="B15" s="8">
        <v>215.5</v>
      </c>
      <c r="C15" s="8">
        <v>31</v>
      </c>
      <c r="D15" s="8">
        <v>14.28</v>
      </c>
      <c r="E15" s="8">
        <f t="shared" si="0"/>
        <v>-16.72</v>
      </c>
      <c r="F15" s="10">
        <f>D15/C15*100</f>
        <v>46.064516129032256</v>
      </c>
    </row>
    <row r="16" spans="1:6" ht="12.75">
      <c r="A16" s="7" t="s">
        <v>34</v>
      </c>
      <c r="B16" s="8">
        <v>2.5</v>
      </c>
      <c r="C16" s="8">
        <v>0</v>
      </c>
      <c r="D16" s="8">
        <v>1.9</v>
      </c>
      <c r="E16" s="8">
        <f t="shared" si="0"/>
        <v>1.9</v>
      </c>
      <c r="F16" s="10"/>
    </row>
    <row r="17" spans="1:6" ht="12.75">
      <c r="A17" s="9" t="s">
        <v>69</v>
      </c>
      <c r="B17" s="8">
        <v>0</v>
      </c>
      <c r="C17" s="8">
        <v>0</v>
      </c>
      <c r="D17" s="8">
        <v>3.56</v>
      </c>
      <c r="E17" s="8">
        <f t="shared" si="0"/>
        <v>3.56</v>
      </c>
      <c r="F17" s="10"/>
    </row>
    <row r="18" spans="1:6" ht="26.25">
      <c r="A18" s="9" t="s">
        <v>70</v>
      </c>
      <c r="B18" s="8">
        <v>0</v>
      </c>
      <c r="C18" s="8">
        <f>B18</f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60</v>
      </c>
      <c r="B19" s="8">
        <v>0</v>
      </c>
      <c r="C19" s="8">
        <f>B19</f>
        <v>0</v>
      </c>
      <c r="D19" s="8">
        <v>2.38</v>
      </c>
      <c r="E19" s="8">
        <f t="shared" si="0"/>
        <v>2.38</v>
      </c>
      <c r="F19" s="10"/>
    </row>
    <row r="20" spans="1:6" ht="12.75">
      <c r="A20" s="7" t="s">
        <v>17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/>
    </row>
    <row r="21" spans="1:6" ht="12.75">
      <c r="A21" s="6" t="s">
        <v>18</v>
      </c>
      <c r="B21" s="3">
        <v>6404.44</v>
      </c>
      <c r="C21" s="3">
        <v>1380.31</v>
      </c>
      <c r="D21" s="3">
        <v>1423.31</v>
      </c>
      <c r="E21" s="3">
        <f>D21-C21</f>
        <v>43</v>
      </c>
      <c r="F21" s="4">
        <f>D21/C21*100</f>
        <v>103.11524222819513</v>
      </c>
    </row>
    <row r="22" spans="1:6" ht="12.75">
      <c r="A22" s="7" t="s">
        <v>62</v>
      </c>
      <c r="B22" s="8">
        <v>6404.44</v>
      </c>
      <c r="C22" s="8">
        <v>1329.83</v>
      </c>
      <c r="D22" s="8">
        <v>1329.83</v>
      </c>
      <c r="E22" s="8">
        <f>D22-C22</f>
        <v>0</v>
      </c>
      <c r="F22" s="10">
        <f>D22/C22*100</f>
        <v>100</v>
      </c>
    </row>
    <row r="23" spans="1:6" ht="26.25" hidden="1">
      <c r="A23" s="7" t="s">
        <v>63</v>
      </c>
      <c r="B23" s="37">
        <v>518.7</v>
      </c>
      <c r="C23" s="8">
        <v>0</v>
      </c>
      <c r="D23" s="37">
        <v>0</v>
      </c>
      <c r="E23" s="8">
        <f>D23-C23</f>
        <v>0</v>
      </c>
      <c r="F23" s="10" t="s">
        <v>66</v>
      </c>
    </row>
    <row r="24" spans="1:6" ht="15">
      <c r="A24" s="13" t="s">
        <v>3</v>
      </c>
      <c r="B24" s="36">
        <f>SUM(B25:B33)</f>
        <v>8332.84</v>
      </c>
      <c r="C24" s="36">
        <f>SUM(C25:C33)</f>
        <v>1650.6100000000001</v>
      </c>
      <c r="D24" s="36">
        <f>SUM(D25:D33)</f>
        <v>1650.6100000000001</v>
      </c>
      <c r="E24" s="14">
        <f>D24-C24</f>
        <v>0</v>
      </c>
      <c r="F24" s="15">
        <f>D24/C24*100</f>
        <v>100</v>
      </c>
    </row>
    <row r="25" spans="1:6" ht="12.75">
      <c r="A25" s="21" t="s">
        <v>20</v>
      </c>
      <c r="B25" s="12">
        <v>2083.2</v>
      </c>
      <c r="C25" s="12">
        <v>508.57</v>
      </c>
      <c r="D25" s="12">
        <v>508.57</v>
      </c>
      <c r="E25" s="20">
        <f>D25-C25</f>
        <v>0</v>
      </c>
      <c r="F25" s="10">
        <f>D25/C25*100</f>
        <v>100</v>
      </c>
    </row>
    <row r="26" spans="1:6" ht="12.75">
      <c r="A26" s="21" t="s">
        <v>21</v>
      </c>
      <c r="B26" s="12">
        <v>88.3</v>
      </c>
      <c r="C26" s="12">
        <v>22.08</v>
      </c>
      <c r="D26" s="12">
        <v>22.08</v>
      </c>
      <c r="E26" s="20">
        <f aca="true" t="shared" si="1" ref="E26:E33">D26-C26</f>
        <v>0</v>
      </c>
      <c r="F26" s="10">
        <f aca="true" t="shared" si="2" ref="F26:F32">D26/C26*100</f>
        <v>100</v>
      </c>
    </row>
    <row r="27" spans="1:6" ht="26.25">
      <c r="A27" s="21" t="s">
        <v>22</v>
      </c>
      <c r="B27" s="12">
        <v>315.5</v>
      </c>
      <c r="C27" s="12">
        <v>88.36</v>
      </c>
      <c r="D27" s="12">
        <v>88.36</v>
      </c>
      <c r="E27" s="20">
        <f t="shared" si="1"/>
        <v>0</v>
      </c>
      <c r="F27" s="10">
        <f t="shared" si="2"/>
        <v>100</v>
      </c>
    </row>
    <row r="28" spans="1:6" ht="12.75">
      <c r="A28" s="21" t="s">
        <v>23</v>
      </c>
      <c r="B28" s="12">
        <v>1484.54</v>
      </c>
      <c r="C28" s="12">
        <v>208.58</v>
      </c>
      <c r="D28" s="12">
        <v>208.58</v>
      </c>
      <c r="E28" s="20">
        <f t="shared" si="1"/>
        <v>0</v>
      </c>
      <c r="F28" s="10">
        <f t="shared" si="2"/>
        <v>100</v>
      </c>
    </row>
    <row r="29" spans="1:6" ht="12.75">
      <c r="A29" s="21" t="s">
        <v>24</v>
      </c>
      <c r="B29" s="12">
        <v>1742.9</v>
      </c>
      <c r="C29" s="12">
        <v>274.88</v>
      </c>
      <c r="D29" s="12">
        <v>274.88</v>
      </c>
      <c r="E29" s="20">
        <f t="shared" si="1"/>
        <v>0</v>
      </c>
      <c r="F29" s="10">
        <f t="shared" si="2"/>
        <v>100</v>
      </c>
    </row>
    <row r="30" spans="1:6" ht="12.75" customHeight="1">
      <c r="A30" s="21" t="s">
        <v>25</v>
      </c>
      <c r="B30" s="12">
        <v>2412.9</v>
      </c>
      <c r="C30" s="12">
        <v>529.74</v>
      </c>
      <c r="D30" s="12">
        <v>529.74</v>
      </c>
      <c r="E30" s="20">
        <f t="shared" si="1"/>
        <v>0</v>
      </c>
      <c r="F30" s="10">
        <f t="shared" si="2"/>
        <v>100</v>
      </c>
    </row>
    <row r="31" spans="1:6" ht="12.75" customHeight="1">
      <c r="A31" s="21" t="s">
        <v>67</v>
      </c>
      <c r="B31" s="12">
        <v>26.4</v>
      </c>
      <c r="C31" s="12">
        <v>0</v>
      </c>
      <c r="D31" s="12">
        <v>0</v>
      </c>
      <c r="E31" s="20">
        <f t="shared" si="1"/>
        <v>0</v>
      </c>
      <c r="F31" s="10"/>
    </row>
    <row r="32" spans="1:6" ht="12.75" customHeight="1">
      <c r="A32" s="21" t="s">
        <v>26</v>
      </c>
      <c r="B32" s="12">
        <v>179.1</v>
      </c>
      <c r="C32" s="12">
        <v>18.4</v>
      </c>
      <c r="D32" s="12">
        <v>18.4</v>
      </c>
      <c r="E32" s="20">
        <f t="shared" si="1"/>
        <v>0</v>
      </c>
      <c r="F32" s="10">
        <f t="shared" si="2"/>
        <v>100</v>
      </c>
    </row>
    <row r="33" spans="1:6" ht="12.75" customHeight="1">
      <c r="A33" s="21" t="s">
        <v>27</v>
      </c>
      <c r="B33" s="12">
        <v>0</v>
      </c>
      <c r="C33" s="12">
        <v>0</v>
      </c>
      <c r="D33" s="12">
        <v>0</v>
      </c>
      <c r="E33" s="20">
        <f t="shared" si="1"/>
        <v>0</v>
      </c>
      <c r="F33" s="10"/>
    </row>
    <row r="34" spans="1:6" s="19" customFormat="1" ht="15">
      <c r="A34" s="17" t="s">
        <v>28</v>
      </c>
      <c r="B34" s="18">
        <f>B7-B24</f>
        <v>0</v>
      </c>
      <c r="C34" s="18">
        <f>C7-C24</f>
        <v>96.9699999999998</v>
      </c>
      <c r="D34" s="18">
        <f>D7-D24</f>
        <v>163.98999999999978</v>
      </c>
      <c r="E34" s="16"/>
      <c r="F34" s="15"/>
    </row>
    <row r="35" spans="1:6" ht="26.25">
      <c r="A35" s="22" t="s">
        <v>4</v>
      </c>
      <c r="B35" s="5">
        <f>B36+B37</f>
        <v>0</v>
      </c>
      <c r="C35" s="5">
        <f>C36+C37</f>
        <v>-96.97</v>
      </c>
      <c r="D35" s="5">
        <f>D36+D37</f>
        <v>-163.99</v>
      </c>
      <c r="E35" s="3"/>
      <c r="F35" s="4"/>
    </row>
    <row r="36" spans="1:6" ht="12.75" customHeight="1">
      <c r="A36" s="21" t="s">
        <v>12</v>
      </c>
      <c r="B36" s="11">
        <v>0</v>
      </c>
      <c r="C36" s="11">
        <v>0</v>
      </c>
      <c r="D36" s="11">
        <v>0</v>
      </c>
      <c r="E36" s="8"/>
      <c r="F36" s="10"/>
    </row>
    <row r="37" spans="1:6" ht="12.75" customHeight="1">
      <c r="A37" s="21" t="s">
        <v>76</v>
      </c>
      <c r="B37" s="11">
        <v>0</v>
      </c>
      <c r="C37" s="11">
        <v>-96.97</v>
      </c>
      <c r="D37" s="11">
        <v>-163.99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32</v>
      </c>
      <c r="B1" s="44"/>
      <c r="C1" s="44"/>
      <c r="D1" s="44"/>
      <c r="E1" s="44"/>
      <c r="F1" s="44"/>
    </row>
    <row r="2" spans="1:6" ht="15">
      <c r="A2" s="44" t="s">
        <v>73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42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13139.69</v>
      </c>
      <c r="C7" s="14">
        <f>C8+C22</f>
        <v>2409.7000000000003</v>
      </c>
      <c r="D7" s="14">
        <f>D8+D22</f>
        <v>2487.2000000000003</v>
      </c>
      <c r="E7" s="16">
        <f>D7-C7</f>
        <v>77.5</v>
      </c>
      <c r="F7" s="15">
        <f>D7/C7*100</f>
        <v>103.21616798771632</v>
      </c>
    </row>
    <row r="8" spans="1:6" ht="12.75">
      <c r="A8" s="6" t="s">
        <v>19</v>
      </c>
      <c r="B8" s="3">
        <f>SUM(B9:B21)</f>
        <v>3583.5000000000005</v>
      </c>
      <c r="C8" s="3">
        <f>SUM(C9:C21)</f>
        <v>519.3000000000001</v>
      </c>
      <c r="D8" s="3">
        <f>SUM(D9:D21)</f>
        <v>596.8000000000001</v>
      </c>
      <c r="E8" s="3">
        <f>D8-C8</f>
        <v>77.5</v>
      </c>
      <c r="F8" s="4">
        <f>D8/C8*100</f>
        <v>114.92393606778354</v>
      </c>
    </row>
    <row r="9" spans="1:6" ht="12.75">
      <c r="A9" s="7" t="s">
        <v>5</v>
      </c>
      <c r="B9" s="8">
        <v>594</v>
      </c>
      <c r="C9" s="8">
        <v>148.5</v>
      </c>
      <c r="D9" s="8">
        <v>136.19</v>
      </c>
      <c r="E9" s="8">
        <f>D9-C9</f>
        <v>-12.310000000000002</v>
      </c>
      <c r="F9" s="10">
        <f>D9/C9*100</f>
        <v>91.7104377104377</v>
      </c>
    </row>
    <row r="10" spans="1:6" ht="12.75">
      <c r="A10" s="7" t="s">
        <v>59</v>
      </c>
      <c r="B10" s="8">
        <v>683</v>
      </c>
      <c r="C10" s="8">
        <v>172.5</v>
      </c>
      <c r="D10" s="8">
        <v>198.51</v>
      </c>
      <c r="E10" s="8">
        <f aca="true" t="shared" si="0" ref="E10:E21">D10-C10</f>
        <v>26.00999999999999</v>
      </c>
      <c r="F10" s="10">
        <f aca="true" t="shared" si="1" ref="F10:F18">D10/C10*100</f>
        <v>115.07826086956521</v>
      </c>
    </row>
    <row r="11" spans="1:6" ht="12.75">
      <c r="A11" s="7" t="s">
        <v>6</v>
      </c>
      <c r="B11" s="8">
        <v>3.5</v>
      </c>
      <c r="C11" s="8">
        <v>0</v>
      </c>
      <c r="D11" s="8">
        <v>0</v>
      </c>
      <c r="E11" s="8">
        <f t="shared" si="0"/>
        <v>0</v>
      </c>
      <c r="F11" s="10"/>
    </row>
    <row r="12" spans="1:6" ht="12.75">
      <c r="A12" s="7" t="s">
        <v>13</v>
      </c>
      <c r="B12" s="8">
        <v>475.7</v>
      </c>
      <c r="C12" s="8">
        <v>10</v>
      </c>
      <c r="D12" s="8">
        <v>20.25</v>
      </c>
      <c r="E12" s="8">
        <f t="shared" si="0"/>
        <v>10.25</v>
      </c>
      <c r="F12" s="10">
        <f t="shared" si="1"/>
        <v>202.5</v>
      </c>
    </row>
    <row r="13" spans="1:6" ht="12.75">
      <c r="A13" s="7" t="s">
        <v>45</v>
      </c>
      <c r="B13" s="8">
        <v>3.6</v>
      </c>
      <c r="C13" s="8">
        <v>0.8</v>
      </c>
      <c r="D13" s="8">
        <v>0.73</v>
      </c>
      <c r="E13" s="8">
        <f t="shared" si="0"/>
        <v>-0.07000000000000006</v>
      </c>
      <c r="F13" s="10">
        <f t="shared" si="1"/>
        <v>91.25</v>
      </c>
    </row>
    <row r="14" spans="1:6" ht="12.75">
      <c r="A14" s="7" t="s">
        <v>46</v>
      </c>
      <c r="B14" s="8">
        <v>794.3</v>
      </c>
      <c r="C14" s="8">
        <v>52</v>
      </c>
      <c r="D14" s="8">
        <v>50.06</v>
      </c>
      <c r="E14" s="8">
        <f t="shared" si="0"/>
        <v>-1.9399999999999977</v>
      </c>
      <c r="F14" s="10">
        <f t="shared" si="1"/>
        <v>96.26923076923077</v>
      </c>
    </row>
    <row r="15" spans="1:6" ht="12.75">
      <c r="A15" s="7" t="s">
        <v>14</v>
      </c>
      <c r="B15" s="8">
        <v>950.4</v>
      </c>
      <c r="C15" s="8">
        <v>123</v>
      </c>
      <c r="D15" s="8">
        <v>184.48</v>
      </c>
      <c r="E15" s="8">
        <f t="shared" si="0"/>
        <v>61.47999999999999</v>
      </c>
      <c r="F15" s="10">
        <f t="shared" si="1"/>
        <v>149.98373983739836</v>
      </c>
    </row>
    <row r="16" spans="1:6" ht="12.75">
      <c r="A16" s="7" t="s">
        <v>34</v>
      </c>
      <c r="B16" s="8">
        <v>9.4</v>
      </c>
      <c r="C16" s="8">
        <v>2.3</v>
      </c>
      <c r="D16" s="8">
        <v>1.5</v>
      </c>
      <c r="E16" s="8">
        <f t="shared" si="0"/>
        <v>-0.7999999999999998</v>
      </c>
      <c r="F16" s="10">
        <f t="shared" si="1"/>
        <v>65.21739130434783</v>
      </c>
    </row>
    <row r="17" spans="1:6" ht="12.75">
      <c r="A17" s="9" t="s">
        <v>8</v>
      </c>
      <c r="B17" s="8">
        <v>39.3</v>
      </c>
      <c r="C17" s="8">
        <v>6.88</v>
      </c>
      <c r="D17" s="8">
        <v>3.48</v>
      </c>
      <c r="E17" s="8">
        <f t="shared" si="0"/>
        <v>-3.4</v>
      </c>
      <c r="F17" s="10">
        <f t="shared" si="1"/>
        <v>50.58139534883721</v>
      </c>
    </row>
    <row r="18" spans="1:6" ht="12.75">
      <c r="A18" s="7" t="s">
        <v>69</v>
      </c>
      <c r="B18" s="8">
        <v>30.3</v>
      </c>
      <c r="C18" s="8">
        <v>3.32</v>
      </c>
      <c r="D18" s="8">
        <v>1.6</v>
      </c>
      <c r="E18" s="8">
        <f t="shared" si="0"/>
        <v>-1.7199999999999998</v>
      </c>
      <c r="F18" s="10">
        <f t="shared" si="1"/>
        <v>48.19277108433735</v>
      </c>
    </row>
    <row r="19" spans="1:6" ht="12.75">
      <c r="A19" s="7" t="s">
        <v>10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60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17</v>
      </c>
      <c r="B21" s="8">
        <v>0</v>
      </c>
      <c r="C21" s="8">
        <f>B21</f>
        <v>0</v>
      </c>
      <c r="D21" s="8">
        <v>0</v>
      </c>
      <c r="E21" s="8">
        <f t="shared" si="0"/>
        <v>0</v>
      </c>
      <c r="F21" s="10"/>
    </row>
    <row r="22" spans="1:6" ht="12.75">
      <c r="A22" s="6" t="s">
        <v>18</v>
      </c>
      <c r="B22" s="3">
        <v>9556.19</v>
      </c>
      <c r="C22" s="3">
        <v>1890.4</v>
      </c>
      <c r="D22" s="3">
        <v>1890.4</v>
      </c>
      <c r="E22" s="3">
        <f>D22-C22</f>
        <v>0</v>
      </c>
      <c r="F22" s="4">
        <f>D22/C22*100</f>
        <v>100</v>
      </c>
    </row>
    <row r="23" spans="1:6" s="39" customFormat="1" ht="12.75">
      <c r="A23" s="7" t="s">
        <v>62</v>
      </c>
      <c r="B23" s="8">
        <v>7495.3</v>
      </c>
      <c r="C23" s="8">
        <v>1746.32</v>
      </c>
      <c r="D23" s="8">
        <v>1746.32</v>
      </c>
      <c r="E23" s="8">
        <f>D23-C23</f>
        <v>0</v>
      </c>
      <c r="F23" s="10">
        <f>D23/C23*100</f>
        <v>100</v>
      </c>
    </row>
    <row r="24" spans="1:6" ht="26.25" hidden="1">
      <c r="A24" s="7" t="s">
        <v>63</v>
      </c>
      <c r="B24" s="8">
        <v>1066</v>
      </c>
      <c r="C24" s="8">
        <v>0</v>
      </c>
      <c r="D24" s="8">
        <v>0</v>
      </c>
      <c r="E24" s="8">
        <f>D24-C24</f>
        <v>0</v>
      </c>
      <c r="F24" s="10"/>
    </row>
    <row r="25" spans="1:6" ht="15">
      <c r="A25" s="13" t="s">
        <v>3</v>
      </c>
      <c r="B25" s="36">
        <f>B26+B27+B28+B29+B30+B31+B32+B33</f>
        <v>13240.689999999999</v>
      </c>
      <c r="C25" s="36">
        <f>C26+C27+C28+C29+C30+C31+C32+C33</f>
        <v>2804.6099999999997</v>
      </c>
      <c r="D25" s="36">
        <f>D26+D27+D28+D29+D30+D31+D32+D33</f>
        <v>2391.2999999999997</v>
      </c>
      <c r="E25" s="14">
        <f>E26+E27+E28+E29+E30+E31+E32+E33</f>
        <v>-413.3100000000002</v>
      </c>
      <c r="F25" s="15">
        <f>D25/C25*100</f>
        <v>85.26319167370865</v>
      </c>
    </row>
    <row r="26" spans="1:6" ht="12.75">
      <c r="A26" s="21" t="s">
        <v>20</v>
      </c>
      <c r="B26" s="12">
        <v>3834.77</v>
      </c>
      <c r="C26" s="12">
        <v>1049.88</v>
      </c>
      <c r="D26" s="12">
        <v>855.25</v>
      </c>
      <c r="E26" s="20">
        <f aca="true" t="shared" si="2" ref="E26:E33">D26-C26</f>
        <v>-194.6300000000001</v>
      </c>
      <c r="F26" s="10">
        <f aca="true" t="shared" si="3" ref="F26:F32">D26/C26*100</f>
        <v>81.46169085990779</v>
      </c>
    </row>
    <row r="27" spans="1:6" ht="12.75">
      <c r="A27" s="21" t="s">
        <v>21</v>
      </c>
      <c r="B27" s="12">
        <v>88.3</v>
      </c>
      <c r="C27" s="12">
        <v>22.08</v>
      </c>
      <c r="D27" s="12">
        <v>22.08</v>
      </c>
      <c r="E27" s="20">
        <f t="shared" si="2"/>
        <v>0</v>
      </c>
      <c r="F27" s="10">
        <f t="shared" si="3"/>
        <v>100</v>
      </c>
    </row>
    <row r="28" spans="1:6" ht="26.25">
      <c r="A28" s="21" t="s">
        <v>22</v>
      </c>
      <c r="B28" s="12">
        <v>81.8</v>
      </c>
      <c r="C28" s="12">
        <v>28.2</v>
      </c>
      <c r="D28" s="12">
        <v>27.12</v>
      </c>
      <c r="E28" s="20">
        <f t="shared" si="2"/>
        <v>-1.0799999999999983</v>
      </c>
      <c r="F28" s="10">
        <f t="shared" si="3"/>
        <v>96.17021276595746</v>
      </c>
    </row>
    <row r="29" spans="1:6" ht="12.75">
      <c r="A29" s="21" t="s">
        <v>23</v>
      </c>
      <c r="B29" s="12">
        <v>2561.59</v>
      </c>
      <c r="C29" s="12">
        <v>297</v>
      </c>
      <c r="D29" s="12">
        <v>297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24</v>
      </c>
      <c r="B30" s="12">
        <v>2340.63</v>
      </c>
      <c r="C30" s="12">
        <v>393.04</v>
      </c>
      <c r="D30" s="12">
        <v>289.65</v>
      </c>
      <c r="E30" s="20">
        <f t="shared" si="2"/>
        <v>-103.39000000000004</v>
      </c>
      <c r="F30" s="10">
        <f t="shared" si="3"/>
        <v>73.69478933441887</v>
      </c>
    </row>
    <row r="31" spans="1:6" ht="12.75" customHeight="1">
      <c r="A31" s="21" t="s">
        <v>25</v>
      </c>
      <c r="B31" s="12">
        <v>4203.3</v>
      </c>
      <c r="C31" s="12">
        <v>973</v>
      </c>
      <c r="D31" s="12">
        <v>881.8</v>
      </c>
      <c r="E31" s="20">
        <f t="shared" si="2"/>
        <v>-91.20000000000005</v>
      </c>
      <c r="F31" s="10">
        <f t="shared" si="3"/>
        <v>90.62692702980473</v>
      </c>
    </row>
    <row r="32" spans="1:6" ht="12.75" customHeight="1">
      <c r="A32" s="21" t="s">
        <v>26</v>
      </c>
      <c r="B32" s="12">
        <v>130.3</v>
      </c>
      <c r="C32" s="12">
        <v>41.41</v>
      </c>
      <c r="D32" s="12">
        <v>18.4</v>
      </c>
      <c r="E32" s="20">
        <f t="shared" si="2"/>
        <v>-23.009999999999998</v>
      </c>
      <c r="F32" s="10">
        <f t="shared" si="3"/>
        <v>44.433711663849316</v>
      </c>
    </row>
    <row r="33" spans="1:6" ht="12.75" customHeight="1">
      <c r="A33" s="21" t="s">
        <v>27</v>
      </c>
      <c r="B33" s="12">
        <v>0</v>
      </c>
      <c r="C33" s="12">
        <v>0</v>
      </c>
      <c r="D33" s="12">
        <v>0</v>
      </c>
      <c r="E33" s="20">
        <f t="shared" si="2"/>
        <v>0</v>
      </c>
      <c r="F33" s="10"/>
    </row>
    <row r="34" spans="1:6" s="19" customFormat="1" ht="15">
      <c r="A34" s="17" t="s">
        <v>28</v>
      </c>
      <c r="B34" s="24">
        <f>B7-B25</f>
        <v>-100.99999999999818</v>
      </c>
      <c r="C34" s="24">
        <f>C7-C25</f>
        <v>-394.9099999999994</v>
      </c>
      <c r="D34" s="24">
        <f>D7-D25</f>
        <v>95.90000000000055</v>
      </c>
      <c r="E34" s="16"/>
      <c r="F34" s="15"/>
    </row>
    <row r="35" spans="1:6" ht="26.25">
      <c r="A35" s="22" t="s">
        <v>4</v>
      </c>
      <c r="B35" s="25">
        <f>B36+B37</f>
        <v>101</v>
      </c>
      <c r="C35" s="25">
        <f>C36+C37</f>
        <v>394.91</v>
      </c>
      <c r="D35" s="25">
        <f>D36+D37</f>
        <v>-95.9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76</v>
      </c>
      <c r="B37" s="26">
        <v>101</v>
      </c>
      <c r="C37" s="26">
        <v>394.91</v>
      </c>
      <c r="D37" s="26">
        <v>-95.9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7">
      <selection activeCell="D25" sqref="D25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33</v>
      </c>
      <c r="B1" s="44"/>
      <c r="C1" s="44"/>
      <c r="D1" s="44"/>
      <c r="E1" s="44"/>
      <c r="F1" s="44"/>
    </row>
    <row r="2" spans="1:6" ht="15">
      <c r="A2" s="44" t="s">
        <v>80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43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83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B8+B23</f>
        <v>6404.620000000001</v>
      </c>
      <c r="C7" s="14">
        <f>C8+C23</f>
        <v>1712.2</v>
      </c>
      <c r="D7" s="14">
        <f>D8+D23</f>
        <v>1751.38</v>
      </c>
      <c r="E7" s="16">
        <f>D7-C7</f>
        <v>39.180000000000064</v>
      </c>
      <c r="F7" s="15">
        <f>D7/C7*100</f>
        <v>102.28828407896273</v>
      </c>
    </row>
    <row r="8" spans="1:6" ht="12.75">
      <c r="A8" s="6" t="s">
        <v>19</v>
      </c>
      <c r="B8" s="3">
        <f>SUM(B9:B22)</f>
        <v>1005.4000000000001</v>
      </c>
      <c r="C8" s="3">
        <f>SUM(C9:C22)</f>
        <v>110.72999999999999</v>
      </c>
      <c r="D8" s="3">
        <f>SUM(D9:D22)</f>
        <v>149.91</v>
      </c>
      <c r="E8" s="3">
        <f>D8-C8</f>
        <v>39.18000000000001</v>
      </c>
      <c r="F8" s="4">
        <f>D8/C8*100</f>
        <v>135.38336494175022</v>
      </c>
    </row>
    <row r="9" spans="1:6" ht="12.75">
      <c r="A9" s="7" t="s">
        <v>5</v>
      </c>
      <c r="B9" s="8">
        <v>128.7</v>
      </c>
      <c r="C9" s="8">
        <v>18.7</v>
      </c>
      <c r="D9" s="8">
        <v>30.31</v>
      </c>
      <c r="E9" s="8">
        <f>D9-C9</f>
        <v>11.61</v>
      </c>
      <c r="F9" s="10">
        <f>D9/C9*100</f>
        <v>162.0855614973262</v>
      </c>
    </row>
    <row r="10" spans="1:6" ht="12.75">
      <c r="A10" s="7" t="s">
        <v>59</v>
      </c>
      <c r="B10" s="8">
        <v>406.6</v>
      </c>
      <c r="C10" s="8">
        <v>87.3</v>
      </c>
      <c r="D10" s="8">
        <v>106.34</v>
      </c>
      <c r="E10" s="8">
        <f aca="true" t="shared" si="0" ref="E10:E22">D10-C10</f>
        <v>19.040000000000006</v>
      </c>
      <c r="F10" s="10">
        <f aca="true" t="shared" si="1" ref="F10:F16">D10/C10*100</f>
        <v>121.80985108820161</v>
      </c>
    </row>
    <row r="11" spans="1:6" ht="12.75">
      <c r="A11" s="7" t="s">
        <v>6</v>
      </c>
      <c r="B11" s="8">
        <v>3</v>
      </c>
      <c r="C11" s="8">
        <v>1.5</v>
      </c>
      <c r="D11" s="8">
        <v>1.7</v>
      </c>
      <c r="E11" s="8">
        <f t="shared" si="0"/>
        <v>0.19999999999999996</v>
      </c>
      <c r="F11" s="10">
        <f t="shared" si="1"/>
        <v>113.33333333333333</v>
      </c>
    </row>
    <row r="12" spans="1:6" ht="12.75">
      <c r="A12" s="7" t="s">
        <v>13</v>
      </c>
      <c r="B12" s="8">
        <v>104.7</v>
      </c>
      <c r="C12" s="8">
        <v>0</v>
      </c>
      <c r="D12" s="8">
        <v>1.11</v>
      </c>
      <c r="E12" s="8">
        <f t="shared" si="0"/>
        <v>1.11</v>
      </c>
      <c r="F12" s="10"/>
    </row>
    <row r="13" spans="1:6" ht="12.75">
      <c r="A13" s="7" t="s">
        <v>45</v>
      </c>
      <c r="B13" s="8">
        <v>8.5</v>
      </c>
      <c r="C13" s="8">
        <v>2.13</v>
      </c>
      <c r="D13" s="8">
        <v>1.23</v>
      </c>
      <c r="E13" s="8">
        <f t="shared" si="0"/>
        <v>-0.8999999999999999</v>
      </c>
      <c r="F13" s="10">
        <f t="shared" si="1"/>
        <v>57.74647887323944</v>
      </c>
    </row>
    <row r="14" spans="1:6" ht="12.75">
      <c r="A14" s="7" t="s">
        <v>46</v>
      </c>
      <c r="B14" s="8">
        <v>156.5</v>
      </c>
      <c r="C14" s="8">
        <v>0</v>
      </c>
      <c r="D14" s="8">
        <v>3.83</v>
      </c>
      <c r="E14" s="8">
        <f t="shared" si="0"/>
        <v>3.83</v>
      </c>
      <c r="F14" s="10"/>
    </row>
    <row r="15" spans="1:6" ht="12.75">
      <c r="A15" s="7" t="s">
        <v>14</v>
      </c>
      <c r="B15" s="8">
        <v>196.7</v>
      </c>
      <c r="C15" s="8">
        <v>1</v>
      </c>
      <c r="D15" s="8">
        <v>3.29</v>
      </c>
      <c r="E15" s="8">
        <f t="shared" si="0"/>
        <v>2.29</v>
      </c>
      <c r="F15" s="10">
        <f t="shared" si="1"/>
        <v>329</v>
      </c>
    </row>
    <row r="16" spans="1:6" ht="12.75">
      <c r="A16" s="7" t="s">
        <v>34</v>
      </c>
      <c r="B16" s="8">
        <v>0.7</v>
      </c>
      <c r="C16" s="8">
        <v>0.1</v>
      </c>
      <c r="D16" s="8">
        <v>0.1</v>
      </c>
      <c r="E16" s="8">
        <f t="shared" si="0"/>
        <v>0</v>
      </c>
      <c r="F16" s="10">
        <f t="shared" si="1"/>
        <v>100</v>
      </c>
    </row>
    <row r="17" spans="1:6" ht="12.75">
      <c r="A17" s="7" t="s">
        <v>71</v>
      </c>
      <c r="B17" s="8">
        <v>0</v>
      </c>
      <c r="C17" s="8">
        <v>0</v>
      </c>
      <c r="D17" s="8">
        <v>0</v>
      </c>
      <c r="E17" s="8">
        <f t="shared" si="0"/>
        <v>0</v>
      </c>
      <c r="F17" s="10"/>
    </row>
    <row r="18" spans="1:6" ht="12.75">
      <c r="A18" s="7" t="s">
        <v>65</v>
      </c>
      <c r="B18" s="8">
        <v>0</v>
      </c>
      <c r="C18" s="8"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69</v>
      </c>
      <c r="B19" s="8">
        <v>0</v>
      </c>
      <c r="C19" s="8">
        <v>0</v>
      </c>
      <c r="D19" s="8">
        <v>2</v>
      </c>
      <c r="E19" s="8">
        <f t="shared" si="0"/>
        <v>2</v>
      </c>
      <c r="F19" s="10"/>
    </row>
    <row r="20" spans="1:6" ht="12.75">
      <c r="A20" s="9" t="s">
        <v>10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11</v>
      </c>
      <c r="B21" s="8">
        <v>0</v>
      </c>
      <c r="C21" s="8"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17</v>
      </c>
      <c r="B22" s="8">
        <v>0</v>
      </c>
      <c r="C22" s="8">
        <f>B22</f>
        <v>0</v>
      </c>
      <c r="D22" s="8">
        <v>0</v>
      </c>
      <c r="E22" s="8">
        <f t="shared" si="0"/>
        <v>0</v>
      </c>
      <c r="F22" s="10"/>
    </row>
    <row r="23" spans="1:6" ht="12.75">
      <c r="A23" s="6" t="s">
        <v>18</v>
      </c>
      <c r="B23" s="3">
        <v>5399.22</v>
      </c>
      <c r="C23" s="3">
        <v>1601.47</v>
      </c>
      <c r="D23" s="3">
        <v>1601.47</v>
      </c>
      <c r="E23" s="3">
        <f>D23-C23</f>
        <v>0</v>
      </c>
      <c r="F23" s="4">
        <f>D23/C23*100</f>
        <v>100</v>
      </c>
    </row>
    <row r="24" spans="1:6" s="39" customFormat="1" ht="12.75">
      <c r="A24" s="7" t="s">
        <v>62</v>
      </c>
      <c r="B24" s="8">
        <v>4967.4</v>
      </c>
      <c r="C24" s="8">
        <v>1290.24</v>
      </c>
      <c r="D24" s="8">
        <v>1568.89</v>
      </c>
      <c r="E24" s="8">
        <f>D24-C24</f>
        <v>278.6500000000001</v>
      </c>
      <c r="F24" s="10">
        <f>D24/C24*100</f>
        <v>121.59675719246033</v>
      </c>
    </row>
    <row r="25" spans="1:6" ht="15">
      <c r="A25" s="13" t="s">
        <v>3</v>
      </c>
      <c r="B25" s="36">
        <f>B26+B27+B28+B29+B30+B31+B32+B33</f>
        <v>7046.249999999999</v>
      </c>
      <c r="C25" s="36">
        <f>C26+C27+C28+C29+C30+C31+C32+C33</f>
        <v>2084.61</v>
      </c>
      <c r="D25" s="36">
        <f>D26+D27+D28+D29+D30+D31+D32+D33</f>
        <v>1834.1200000000001</v>
      </c>
      <c r="E25" s="14">
        <f>D25-C25</f>
        <v>-250.49</v>
      </c>
      <c r="F25" s="15">
        <f>D25/C25*100</f>
        <v>87.98384350070278</v>
      </c>
    </row>
    <row r="26" spans="1:6" ht="12.75">
      <c r="A26" s="21" t="s">
        <v>20</v>
      </c>
      <c r="B26" s="12">
        <v>1913.3</v>
      </c>
      <c r="C26" s="12">
        <v>441.33</v>
      </c>
      <c r="D26" s="12">
        <v>364.2</v>
      </c>
      <c r="E26" s="20">
        <f>D26-C26</f>
        <v>-77.13</v>
      </c>
      <c r="F26" s="10">
        <f>D26/C26*100</f>
        <v>82.52328189789954</v>
      </c>
    </row>
    <row r="27" spans="1:6" ht="12.75">
      <c r="A27" s="21" t="s">
        <v>21</v>
      </c>
      <c r="B27" s="12">
        <v>88.3</v>
      </c>
      <c r="C27" s="12">
        <v>22.08</v>
      </c>
      <c r="D27" s="12">
        <v>22.08</v>
      </c>
      <c r="E27" s="20">
        <f aca="true" t="shared" si="2" ref="E27:E33">D27-C27</f>
        <v>0</v>
      </c>
      <c r="F27" s="10">
        <f aca="true" t="shared" si="3" ref="F27:F32">D27/C27*100</f>
        <v>100</v>
      </c>
    </row>
    <row r="28" spans="1:6" ht="26.25">
      <c r="A28" s="21" t="s">
        <v>22</v>
      </c>
      <c r="B28" s="12">
        <v>414.9</v>
      </c>
      <c r="C28" s="12">
        <v>103.78</v>
      </c>
      <c r="D28" s="12">
        <v>88.61</v>
      </c>
      <c r="E28" s="20">
        <f t="shared" si="2"/>
        <v>-15.170000000000002</v>
      </c>
      <c r="F28" s="10">
        <f t="shared" si="3"/>
        <v>85.38253998843707</v>
      </c>
    </row>
    <row r="29" spans="1:6" ht="12.75">
      <c r="A29" s="21" t="s">
        <v>23</v>
      </c>
      <c r="B29" s="12">
        <v>759.53</v>
      </c>
      <c r="C29" s="12">
        <v>230.41</v>
      </c>
      <c r="D29" s="12">
        <v>199.99</v>
      </c>
      <c r="E29" s="20">
        <f t="shared" si="2"/>
        <v>-30.419999999999987</v>
      </c>
      <c r="F29" s="10">
        <f t="shared" si="3"/>
        <v>86.79744802742937</v>
      </c>
    </row>
    <row r="30" spans="1:6" ht="12.75">
      <c r="A30" s="21" t="s">
        <v>24</v>
      </c>
      <c r="B30" s="12">
        <v>2159.04</v>
      </c>
      <c r="C30" s="12">
        <v>847.55</v>
      </c>
      <c r="D30" s="12">
        <v>744.18</v>
      </c>
      <c r="E30" s="20">
        <f t="shared" si="2"/>
        <v>-103.37</v>
      </c>
      <c r="F30" s="10">
        <f t="shared" si="3"/>
        <v>87.8036694000354</v>
      </c>
    </row>
    <row r="31" spans="1:6" ht="12.75" customHeight="1">
      <c r="A31" s="21" t="s">
        <v>25</v>
      </c>
      <c r="B31" s="12">
        <v>1549.08</v>
      </c>
      <c r="C31" s="12">
        <v>396.56</v>
      </c>
      <c r="D31" s="12">
        <v>389.65</v>
      </c>
      <c r="E31" s="20">
        <f t="shared" si="2"/>
        <v>-6.910000000000025</v>
      </c>
      <c r="F31" s="10">
        <f t="shared" si="3"/>
        <v>98.25751462578171</v>
      </c>
    </row>
    <row r="32" spans="1:6" ht="12.75" customHeight="1">
      <c r="A32" s="21" t="s">
        <v>26</v>
      </c>
      <c r="B32" s="12">
        <v>116.9</v>
      </c>
      <c r="C32" s="12">
        <v>31.6</v>
      </c>
      <c r="D32" s="12">
        <v>25.41</v>
      </c>
      <c r="E32" s="20">
        <f t="shared" si="2"/>
        <v>-6.190000000000001</v>
      </c>
      <c r="F32" s="10">
        <f t="shared" si="3"/>
        <v>80.41139240506328</v>
      </c>
    </row>
    <row r="33" spans="1:6" ht="12.75" customHeight="1">
      <c r="A33" s="21" t="s">
        <v>84</v>
      </c>
      <c r="B33" s="12">
        <v>45.2</v>
      </c>
      <c r="C33" s="12">
        <v>11.3</v>
      </c>
      <c r="D33" s="12">
        <v>0</v>
      </c>
      <c r="E33" s="20">
        <f t="shared" si="2"/>
        <v>-11.3</v>
      </c>
      <c r="F33" s="10"/>
    </row>
    <row r="34" spans="1:6" s="19" customFormat="1" ht="15">
      <c r="A34" s="17" t="s">
        <v>28</v>
      </c>
      <c r="B34" s="24">
        <f>B7-B25</f>
        <v>-641.6299999999983</v>
      </c>
      <c r="C34" s="24">
        <f>C7-C25</f>
        <v>-372.4100000000001</v>
      </c>
      <c r="D34" s="24">
        <f>D7-D25</f>
        <v>-82.74000000000001</v>
      </c>
      <c r="E34" s="16"/>
      <c r="F34" s="15"/>
    </row>
    <row r="35" spans="1:6" ht="26.25">
      <c r="A35" s="22" t="s">
        <v>4</v>
      </c>
      <c r="B35" s="25">
        <f>B36+B37</f>
        <v>640.63</v>
      </c>
      <c r="C35" s="25">
        <f>C36+C37</f>
        <v>372.41</v>
      </c>
      <c r="D35" s="25">
        <f>D36+D37</f>
        <v>82.74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76</v>
      </c>
      <c r="B37" s="26">
        <v>640.63</v>
      </c>
      <c r="C37" s="26">
        <v>372.41</v>
      </c>
      <c r="D37" s="26">
        <v>82.74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">
      <c r="A1" s="44" t="s">
        <v>35</v>
      </c>
      <c r="B1" s="44"/>
      <c r="C1" s="44"/>
      <c r="D1" s="44"/>
      <c r="E1" s="44"/>
      <c r="F1" s="44"/>
    </row>
    <row r="2" spans="1:6" ht="15">
      <c r="A2" s="44" t="s">
        <v>80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61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38" t="s">
        <v>2</v>
      </c>
      <c r="B7" s="14">
        <f>B8+B25</f>
        <v>113362.09</v>
      </c>
      <c r="C7" s="14">
        <f>C8+C25</f>
        <v>20757.08</v>
      </c>
      <c r="D7" s="14">
        <f>D8+D25</f>
        <v>21471.250000000004</v>
      </c>
      <c r="E7" s="16">
        <f>D7-C7</f>
        <v>714.1700000000019</v>
      </c>
      <c r="F7" s="15">
        <f>D7/C7*100</f>
        <v>103.44060918009663</v>
      </c>
    </row>
    <row r="8" spans="1:6" ht="12.75">
      <c r="A8" s="6" t="s">
        <v>19</v>
      </c>
      <c r="B8" s="3">
        <f>SUM(B9:B24)</f>
        <v>91153.24</v>
      </c>
      <c r="C8" s="3">
        <f>SUM(C9:C24)</f>
        <v>18849.72</v>
      </c>
      <c r="D8" s="3">
        <f>SUM(D9:D24)</f>
        <v>19823.740000000005</v>
      </c>
      <c r="E8" s="3">
        <f>D8-C8</f>
        <v>974.0200000000041</v>
      </c>
      <c r="F8" s="4">
        <f>D8/C8*100</f>
        <v>105.16729160963666</v>
      </c>
    </row>
    <row r="9" spans="1:6" ht="12.75">
      <c r="A9" s="7" t="s">
        <v>5</v>
      </c>
      <c r="B9" s="8">
        <v>33829.36</v>
      </c>
      <c r="C9" s="8">
        <v>8110</v>
      </c>
      <c r="D9" s="8">
        <v>7905.94</v>
      </c>
      <c r="E9" s="8">
        <f>D9-C9</f>
        <v>-204.0600000000004</v>
      </c>
      <c r="F9" s="10">
        <f>D9/C9*100</f>
        <v>97.48384710234278</v>
      </c>
    </row>
    <row r="10" spans="1:6" ht="12.75">
      <c r="A10" s="7" t="s">
        <v>59</v>
      </c>
      <c r="B10" s="8">
        <v>2435.34</v>
      </c>
      <c r="C10" s="8">
        <v>594.52</v>
      </c>
      <c r="D10" s="8">
        <v>657.56</v>
      </c>
      <c r="E10" s="8">
        <f aca="true" t="shared" si="0" ref="E10:E24">D10-C10</f>
        <v>63.039999999999964</v>
      </c>
      <c r="F10" s="10">
        <f aca="true" t="shared" si="1" ref="F10:F22">D10/C10*100</f>
        <v>110.60351207696965</v>
      </c>
    </row>
    <row r="11" spans="1:6" ht="12.75">
      <c r="A11" s="7" t="s">
        <v>6</v>
      </c>
      <c r="B11" s="8">
        <v>15.2</v>
      </c>
      <c r="C11" s="8">
        <v>5.2</v>
      </c>
      <c r="D11" s="8">
        <v>0.68</v>
      </c>
      <c r="E11" s="8">
        <f t="shared" si="0"/>
        <v>-4.5200000000000005</v>
      </c>
      <c r="F11" s="10">
        <f t="shared" si="1"/>
        <v>13.076923076923078</v>
      </c>
    </row>
    <row r="12" spans="1:6" ht="12.75">
      <c r="A12" s="7" t="s">
        <v>13</v>
      </c>
      <c r="B12" s="8">
        <v>9022.8</v>
      </c>
      <c r="C12" s="8">
        <v>550</v>
      </c>
      <c r="D12" s="8">
        <v>646.86</v>
      </c>
      <c r="E12" s="8">
        <f t="shared" si="0"/>
        <v>96.86000000000001</v>
      </c>
      <c r="F12" s="10">
        <f t="shared" si="1"/>
        <v>117.6109090909091</v>
      </c>
    </row>
    <row r="13" spans="1:6" ht="12.75">
      <c r="A13" s="7" t="s">
        <v>45</v>
      </c>
      <c r="B13" s="8">
        <v>4937.4</v>
      </c>
      <c r="C13" s="8">
        <v>2000</v>
      </c>
      <c r="D13" s="8">
        <v>2307.99</v>
      </c>
      <c r="E13" s="8">
        <f t="shared" si="0"/>
        <v>307.9899999999998</v>
      </c>
      <c r="F13" s="10">
        <f t="shared" si="1"/>
        <v>115.39949999999999</v>
      </c>
    </row>
    <row r="14" spans="1:6" ht="12.75">
      <c r="A14" s="7" t="s">
        <v>46</v>
      </c>
      <c r="B14" s="8">
        <v>9332.03</v>
      </c>
      <c r="C14" s="8">
        <v>700</v>
      </c>
      <c r="D14" s="8">
        <v>615.6</v>
      </c>
      <c r="E14" s="8">
        <f t="shared" si="0"/>
        <v>-84.39999999999998</v>
      </c>
      <c r="F14" s="10">
        <f t="shared" si="1"/>
        <v>87.94285714285715</v>
      </c>
    </row>
    <row r="15" spans="1:6" ht="12.75">
      <c r="A15" s="7" t="s">
        <v>14</v>
      </c>
      <c r="B15" s="8">
        <v>10936.17</v>
      </c>
      <c r="C15" s="8">
        <v>3500</v>
      </c>
      <c r="D15" s="8">
        <v>3626.84</v>
      </c>
      <c r="E15" s="8">
        <f t="shared" si="0"/>
        <v>126.84000000000015</v>
      </c>
      <c r="F15" s="10">
        <f t="shared" si="1"/>
        <v>103.62400000000001</v>
      </c>
    </row>
    <row r="16" spans="1:6" ht="26.25">
      <c r="A16" s="7" t="s">
        <v>7</v>
      </c>
      <c r="B16" s="8">
        <v>17345.68</v>
      </c>
      <c r="C16" s="8">
        <v>2950</v>
      </c>
      <c r="D16" s="8">
        <v>3480.87</v>
      </c>
      <c r="E16" s="8">
        <f t="shared" si="0"/>
        <v>530.8699999999999</v>
      </c>
      <c r="F16" s="10">
        <f t="shared" si="1"/>
        <v>117.99559322033899</v>
      </c>
    </row>
    <row r="17" spans="1:6" ht="12.75">
      <c r="A17" s="9" t="s">
        <v>8</v>
      </c>
      <c r="B17" s="8">
        <v>0</v>
      </c>
      <c r="C17" s="8">
        <v>0</v>
      </c>
      <c r="D17" s="8">
        <v>9.24</v>
      </c>
      <c r="E17" s="8">
        <f t="shared" si="0"/>
        <v>9.24</v>
      </c>
      <c r="F17" s="10"/>
    </row>
    <row r="18" spans="1:6" ht="12.75">
      <c r="A18" s="9" t="s">
        <v>69</v>
      </c>
      <c r="B18" s="8">
        <v>566.95</v>
      </c>
      <c r="C18" s="8">
        <v>140</v>
      </c>
      <c r="D18" s="8">
        <v>118.36</v>
      </c>
      <c r="E18" s="8">
        <f t="shared" si="0"/>
        <v>-21.64</v>
      </c>
      <c r="F18" s="10">
        <f t="shared" si="1"/>
        <v>84.54285714285714</v>
      </c>
    </row>
    <row r="19" spans="1:6" ht="26.25">
      <c r="A19" s="9" t="s">
        <v>64</v>
      </c>
      <c r="B19" s="8">
        <v>1.8</v>
      </c>
      <c r="C19" s="8">
        <v>0</v>
      </c>
      <c r="D19" s="8">
        <v>0</v>
      </c>
      <c r="E19" s="8">
        <f t="shared" si="0"/>
        <v>0</v>
      </c>
      <c r="F19" s="10"/>
    </row>
    <row r="20" spans="1:6" ht="26.25">
      <c r="A20" s="7" t="s">
        <v>72</v>
      </c>
      <c r="B20" s="8">
        <v>0</v>
      </c>
      <c r="C20" s="8">
        <v>0</v>
      </c>
      <c r="D20" s="8">
        <v>26.24</v>
      </c>
      <c r="E20" s="8">
        <f t="shared" si="0"/>
        <v>26.24</v>
      </c>
      <c r="F20" s="10"/>
    </row>
    <row r="21" spans="1:6" ht="12.75">
      <c r="A21" s="9" t="s">
        <v>57</v>
      </c>
      <c r="B21" s="8">
        <v>0</v>
      </c>
      <c r="C21" s="8"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11</v>
      </c>
      <c r="B22" s="8">
        <v>2730.51</v>
      </c>
      <c r="C22" s="8">
        <v>300</v>
      </c>
      <c r="D22" s="8">
        <v>425.2</v>
      </c>
      <c r="E22" s="8">
        <f t="shared" si="0"/>
        <v>125.19999999999999</v>
      </c>
      <c r="F22" s="10">
        <f t="shared" si="1"/>
        <v>141.73333333333332</v>
      </c>
    </row>
    <row r="23" spans="1:6" ht="12.75">
      <c r="A23" s="7" t="s">
        <v>47</v>
      </c>
      <c r="B23" s="8">
        <v>0</v>
      </c>
      <c r="C23" s="8">
        <f>B23</f>
        <v>0</v>
      </c>
      <c r="D23" s="8">
        <v>2.36</v>
      </c>
      <c r="E23" s="8">
        <f t="shared" si="0"/>
        <v>2.36</v>
      </c>
      <c r="F23" s="10"/>
    </row>
    <row r="24" spans="1:6" ht="12.75">
      <c r="A24" s="7" t="s">
        <v>17</v>
      </c>
      <c r="B24" s="8">
        <v>0</v>
      </c>
      <c r="C24" s="8">
        <f>B24</f>
        <v>0</v>
      </c>
      <c r="D24" s="8">
        <v>0</v>
      </c>
      <c r="E24" s="8">
        <f t="shared" si="0"/>
        <v>0</v>
      </c>
      <c r="F24" s="10"/>
    </row>
    <row r="25" spans="1:6" ht="12.75">
      <c r="A25" s="6" t="s">
        <v>18</v>
      </c>
      <c r="B25" s="3">
        <v>22208.85</v>
      </c>
      <c r="C25" s="3">
        <v>1907.36</v>
      </c>
      <c r="D25" s="3">
        <v>1647.51</v>
      </c>
      <c r="E25" s="3">
        <f>D25-C25</f>
        <v>-259.8499999999999</v>
      </c>
      <c r="F25" s="4">
        <f>D25/C25*100</f>
        <v>86.3764575119537</v>
      </c>
    </row>
    <row r="26" spans="1:6" ht="12.75">
      <c r="A26" s="7" t="s">
        <v>16</v>
      </c>
      <c r="B26" s="8">
        <v>7225</v>
      </c>
      <c r="C26" s="8">
        <v>1548.71</v>
      </c>
      <c r="D26" s="8">
        <v>1548.71</v>
      </c>
      <c r="E26" s="8">
        <f>D26-C26</f>
        <v>0</v>
      </c>
      <c r="F26" s="10">
        <f>D26/C26*100</f>
        <v>100</v>
      </c>
    </row>
    <row r="27" spans="1:6" ht="15">
      <c r="A27" s="38" t="s">
        <v>3</v>
      </c>
      <c r="B27" s="36">
        <f>B28+B29+B30+B31+B32+B34+B35+B36+B37+B33</f>
        <v>120696.34</v>
      </c>
      <c r="C27" s="36">
        <f>C28+C29+C30+C31+C32+C34+C35+C36+C37+C33</f>
        <v>30821.76</v>
      </c>
      <c r="D27" s="36">
        <f>D28+D29+D30+D31+D32+D34+D35+D36+D37+D33</f>
        <v>26413.05</v>
      </c>
      <c r="E27" s="14">
        <f>D27-C27</f>
        <v>-4408.709999999999</v>
      </c>
      <c r="F27" s="15">
        <f>D27/C27*100</f>
        <v>85.69611209742727</v>
      </c>
    </row>
    <row r="28" spans="1:6" ht="12.75">
      <c r="A28" s="21" t="s">
        <v>20</v>
      </c>
      <c r="B28" s="12">
        <v>18445.44</v>
      </c>
      <c r="C28" s="8">
        <v>5863.57</v>
      </c>
      <c r="D28" s="12">
        <v>4850.99</v>
      </c>
      <c r="E28" s="20">
        <f>D28-C28</f>
        <v>-1012.5799999999999</v>
      </c>
      <c r="F28" s="10">
        <f>D28/C28*100</f>
        <v>82.73099835083406</v>
      </c>
    </row>
    <row r="29" spans="1:6" ht="26.25">
      <c r="A29" s="21" t="s">
        <v>22</v>
      </c>
      <c r="B29" s="12">
        <v>386.69</v>
      </c>
      <c r="C29" s="8">
        <v>46.83</v>
      </c>
      <c r="D29" s="12">
        <v>0</v>
      </c>
      <c r="E29" s="20">
        <f aca="true" t="shared" si="2" ref="E29:E37">D29-C29</f>
        <v>-46.83</v>
      </c>
      <c r="F29" s="10">
        <f aca="true" t="shared" si="3" ref="F29:F35">D29/C29*100</f>
        <v>0</v>
      </c>
    </row>
    <row r="30" spans="1:9" ht="12.75">
      <c r="A30" s="21" t="s">
        <v>23</v>
      </c>
      <c r="B30" s="12">
        <v>16279.78</v>
      </c>
      <c r="C30" s="8">
        <v>5039.49</v>
      </c>
      <c r="D30" s="12">
        <v>2927</v>
      </c>
      <c r="E30" s="20">
        <f t="shared" si="2"/>
        <v>-2112.49</v>
      </c>
      <c r="F30" s="10">
        <f t="shared" si="3"/>
        <v>58.08127409718047</v>
      </c>
      <c r="G30" s="28"/>
      <c r="H30" s="28"/>
      <c r="I30" s="28"/>
    </row>
    <row r="31" spans="1:9" ht="12.75">
      <c r="A31" s="21" t="s">
        <v>24</v>
      </c>
      <c r="B31" s="12">
        <v>40411.94</v>
      </c>
      <c r="C31" s="8">
        <v>7141.82</v>
      </c>
      <c r="D31" s="12">
        <v>6316.18</v>
      </c>
      <c r="E31" s="20">
        <f t="shared" si="2"/>
        <v>-825.6399999999994</v>
      </c>
      <c r="F31" s="10">
        <f t="shared" si="3"/>
        <v>88.4393613952746</v>
      </c>
      <c r="G31" s="29"/>
      <c r="H31" s="29"/>
      <c r="I31" s="28"/>
    </row>
    <row r="32" spans="1:9" ht="12.75" customHeight="1">
      <c r="A32" s="21" t="s">
        <v>25</v>
      </c>
      <c r="B32" s="12">
        <v>24588.34</v>
      </c>
      <c r="C32" s="8">
        <v>6589.64</v>
      </c>
      <c r="D32" s="12">
        <v>6493.74</v>
      </c>
      <c r="E32" s="20">
        <f t="shared" si="2"/>
        <v>-95.90000000000055</v>
      </c>
      <c r="F32" s="10">
        <f t="shared" si="3"/>
        <v>98.54468529388555</v>
      </c>
      <c r="G32" s="29"/>
      <c r="H32" s="29"/>
      <c r="I32" s="28"/>
    </row>
    <row r="33" spans="1:9" ht="12.75" customHeight="1">
      <c r="A33" s="21" t="s">
        <v>67</v>
      </c>
      <c r="B33" s="12">
        <v>100</v>
      </c>
      <c r="C33" s="8">
        <v>50</v>
      </c>
      <c r="D33" s="12">
        <v>50</v>
      </c>
      <c r="E33" s="20">
        <f t="shared" si="2"/>
        <v>0</v>
      </c>
      <c r="F33" s="10">
        <f t="shared" si="3"/>
        <v>100</v>
      </c>
      <c r="G33" s="29"/>
      <c r="H33" s="29"/>
      <c r="I33" s="28"/>
    </row>
    <row r="34" spans="1:9" ht="12.75" customHeight="1">
      <c r="A34" s="21" t="s">
        <v>26</v>
      </c>
      <c r="B34" s="12">
        <v>891.01</v>
      </c>
      <c r="C34" s="8">
        <v>80</v>
      </c>
      <c r="D34" s="12">
        <v>76.73</v>
      </c>
      <c r="E34" s="20">
        <f t="shared" si="2"/>
        <v>-3.269999999999996</v>
      </c>
      <c r="F34" s="10">
        <f t="shared" si="3"/>
        <v>95.9125</v>
      </c>
      <c r="G34" s="29"/>
      <c r="H34" s="29"/>
      <c r="I34" s="28"/>
    </row>
    <row r="35" spans="1:9" ht="12.75" customHeight="1">
      <c r="A35" s="21" t="s">
        <v>27</v>
      </c>
      <c r="B35" s="12">
        <v>19593.14</v>
      </c>
      <c r="C35" s="8">
        <v>6010.41</v>
      </c>
      <c r="D35" s="12">
        <v>5698.41</v>
      </c>
      <c r="E35" s="20">
        <f t="shared" si="2"/>
        <v>-312</v>
      </c>
      <c r="F35" s="10">
        <f t="shared" si="3"/>
        <v>94.8090063739412</v>
      </c>
      <c r="G35" s="28"/>
      <c r="H35" s="28"/>
      <c r="I35" s="28"/>
    </row>
    <row r="36" spans="1:6" ht="12.75" customHeight="1">
      <c r="A36" s="21" t="s">
        <v>36</v>
      </c>
      <c r="B36" s="12">
        <v>0</v>
      </c>
      <c r="C36" s="8">
        <v>0</v>
      </c>
      <c r="D36" s="12">
        <v>0</v>
      </c>
      <c r="E36" s="20">
        <f t="shared" si="2"/>
        <v>0</v>
      </c>
      <c r="F36" s="10"/>
    </row>
    <row r="37" spans="1:6" ht="12.75">
      <c r="A37" s="21" t="s">
        <v>37</v>
      </c>
      <c r="B37" s="12">
        <v>0</v>
      </c>
      <c r="C37" s="8">
        <v>0</v>
      </c>
      <c r="D37" s="12">
        <v>0</v>
      </c>
      <c r="E37" s="20">
        <f t="shared" si="2"/>
        <v>0</v>
      </c>
      <c r="F37" s="10"/>
    </row>
    <row r="38" spans="1:6" s="19" customFormat="1" ht="15">
      <c r="A38" s="22" t="s">
        <v>28</v>
      </c>
      <c r="B38" s="24">
        <f>B7-B27</f>
        <v>-7334.25</v>
      </c>
      <c r="C38" s="24">
        <f>C7-C27</f>
        <v>-10064.679999999997</v>
      </c>
      <c r="D38" s="24">
        <f>D7-D27</f>
        <v>-4941.799999999996</v>
      </c>
      <c r="E38" s="3"/>
      <c r="F38" s="4"/>
    </row>
    <row r="39" spans="1:6" ht="26.25">
      <c r="A39" s="22" t="s">
        <v>4</v>
      </c>
      <c r="B39" s="24">
        <f>B40+B41</f>
        <v>7334.25</v>
      </c>
      <c r="C39" s="16">
        <f>C40+C41</f>
        <v>10064.68</v>
      </c>
      <c r="D39" s="24">
        <f>D40+D41</f>
        <v>4941.8</v>
      </c>
      <c r="E39" s="3"/>
      <c r="F39" s="4"/>
    </row>
    <row r="40" spans="1:6" ht="12.75" customHeight="1">
      <c r="A40" s="21" t="s">
        <v>12</v>
      </c>
      <c r="B40" s="26">
        <v>0</v>
      </c>
      <c r="C40" s="8">
        <v>0</v>
      </c>
      <c r="D40" s="26">
        <v>0</v>
      </c>
      <c r="E40" s="8"/>
      <c r="F40" s="10"/>
    </row>
    <row r="41" spans="1:6" ht="12.75" customHeight="1">
      <c r="A41" s="21" t="s">
        <v>76</v>
      </c>
      <c r="B41" s="26">
        <v>7334.25</v>
      </c>
      <c r="C41" s="8">
        <v>10064.68</v>
      </c>
      <c r="D41" s="26">
        <v>4941.8</v>
      </c>
      <c r="E41" s="8"/>
      <c r="F41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I29" sqref="I29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4" t="s">
        <v>38</v>
      </c>
      <c r="B1" s="44"/>
      <c r="C1" s="44"/>
      <c r="D1" s="44"/>
      <c r="E1" s="44"/>
      <c r="F1" s="44"/>
    </row>
    <row r="2" spans="1:6" ht="15">
      <c r="A2" s="44" t="s">
        <v>73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44</v>
      </c>
      <c r="B4" s="42"/>
      <c r="C4" s="42"/>
      <c r="D4" s="42"/>
      <c r="E4" s="42"/>
      <c r="F4" s="42"/>
      <c r="G4" s="1"/>
    </row>
    <row r="5" spans="1:6" ht="52.5">
      <c r="A5" s="2" t="s">
        <v>0</v>
      </c>
      <c r="B5" s="35" t="s">
        <v>78</v>
      </c>
      <c r="C5" s="35" t="s">
        <v>1</v>
      </c>
      <c r="D5" s="35" t="s">
        <v>75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12604.48</v>
      </c>
      <c r="C7" s="14">
        <f>C8+C22</f>
        <v>2305.1400000000003</v>
      </c>
      <c r="D7" s="14">
        <f>D8+D22</f>
        <v>2631.34</v>
      </c>
      <c r="E7" s="14">
        <f>D7-C7</f>
        <v>326.1999999999998</v>
      </c>
      <c r="F7" s="15">
        <f>D7/C7*100</f>
        <v>114.15098432199345</v>
      </c>
    </row>
    <row r="8" spans="1:6" ht="12.75">
      <c r="A8" s="6" t="s">
        <v>19</v>
      </c>
      <c r="B8" s="3">
        <f>SUM(B9:B21)</f>
        <v>3120.5</v>
      </c>
      <c r="C8" s="3">
        <f>SUM(C9:C21)</f>
        <v>891.7</v>
      </c>
      <c r="D8" s="3">
        <f>SUM(D9:D21)</f>
        <v>1245.14</v>
      </c>
      <c r="E8" s="3">
        <f>D8-C8</f>
        <v>353.44000000000005</v>
      </c>
      <c r="F8" s="4">
        <f>D8/C8*100</f>
        <v>139.63664909723002</v>
      </c>
    </row>
    <row r="9" spans="1:6" ht="12.75">
      <c r="A9" s="7" t="s">
        <v>5</v>
      </c>
      <c r="B9" s="8">
        <v>551.7</v>
      </c>
      <c r="C9" s="8">
        <v>126</v>
      </c>
      <c r="D9" s="8">
        <v>116.29</v>
      </c>
      <c r="E9" s="8">
        <f>D9-C9</f>
        <v>-9.709999999999994</v>
      </c>
      <c r="F9" s="10">
        <f>D9/C9*100</f>
        <v>92.2936507936508</v>
      </c>
    </row>
    <row r="10" spans="1:6" ht="12.75">
      <c r="A10" s="7" t="s">
        <v>59</v>
      </c>
      <c r="B10" s="8">
        <v>769.7</v>
      </c>
      <c r="C10" s="8">
        <v>185.8</v>
      </c>
      <c r="D10" s="8">
        <v>209.14</v>
      </c>
      <c r="E10" s="8">
        <f aca="true" t="shared" si="0" ref="E10:E21">D10-C10</f>
        <v>23.339999999999975</v>
      </c>
      <c r="F10" s="10">
        <f aca="true" t="shared" si="1" ref="F10:F21">D10/C10*100</f>
        <v>112.56189451022604</v>
      </c>
    </row>
    <row r="11" spans="1:6" ht="12.75">
      <c r="A11" s="7" t="s">
        <v>6</v>
      </c>
      <c r="B11" s="8">
        <v>0</v>
      </c>
      <c r="C11" s="8">
        <v>0</v>
      </c>
      <c r="D11" s="8">
        <v>75.06</v>
      </c>
      <c r="E11" s="8">
        <f t="shared" si="0"/>
        <v>75.06</v>
      </c>
      <c r="F11" s="10"/>
    </row>
    <row r="12" spans="1:6" ht="12.75">
      <c r="A12" s="7" t="s">
        <v>13</v>
      </c>
      <c r="B12" s="8">
        <v>279</v>
      </c>
      <c r="C12" s="8">
        <v>12</v>
      </c>
      <c r="D12" s="8">
        <v>21.79</v>
      </c>
      <c r="E12" s="8">
        <f t="shared" si="0"/>
        <v>9.79</v>
      </c>
      <c r="F12" s="10">
        <f t="shared" si="1"/>
        <v>181.58333333333331</v>
      </c>
    </row>
    <row r="13" spans="1:6" ht="12.75">
      <c r="A13" s="7" t="s">
        <v>45</v>
      </c>
      <c r="B13" s="8">
        <v>28</v>
      </c>
      <c r="C13" s="8">
        <v>4</v>
      </c>
      <c r="D13" s="8">
        <v>97.68</v>
      </c>
      <c r="E13" s="8">
        <f t="shared" si="0"/>
        <v>93.68</v>
      </c>
      <c r="F13" s="10">
        <f t="shared" si="1"/>
        <v>2442</v>
      </c>
    </row>
    <row r="14" spans="1:6" ht="12.75">
      <c r="A14" s="7" t="s">
        <v>46</v>
      </c>
      <c r="B14" s="8">
        <v>407</v>
      </c>
      <c r="C14" s="8">
        <v>15</v>
      </c>
      <c r="D14" s="8">
        <v>29.08</v>
      </c>
      <c r="E14" s="8">
        <f t="shared" si="0"/>
        <v>14.079999999999998</v>
      </c>
      <c r="F14" s="10">
        <f t="shared" si="1"/>
        <v>193.86666666666665</v>
      </c>
    </row>
    <row r="15" spans="1:6" ht="12.75">
      <c r="A15" s="7" t="s">
        <v>14</v>
      </c>
      <c r="B15" s="8">
        <v>572</v>
      </c>
      <c r="C15" s="8">
        <v>46</v>
      </c>
      <c r="D15" s="8">
        <v>167.4</v>
      </c>
      <c r="E15" s="8">
        <f t="shared" si="0"/>
        <v>121.4</v>
      </c>
      <c r="F15" s="10">
        <f t="shared" si="1"/>
        <v>363.9130434782609</v>
      </c>
    </row>
    <row r="16" spans="1:6" ht="12.75">
      <c r="A16" s="7" t="s">
        <v>58</v>
      </c>
      <c r="B16" s="8">
        <v>0</v>
      </c>
      <c r="C16" s="8">
        <f>B16</f>
        <v>0</v>
      </c>
      <c r="D16" s="8">
        <v>0</v>
      </c>
      <c r="E16" s="8">
        <f t="shared" si="0"/>
        <v>0</v>
      </c>
      <c r="F16" s="10"/>
    </row>
    <row r="17" spans="1:6" ht="12.75">
      <c r="A17" s="7" t="s">
        <v>34</v>
      </c>
      <c r="B17" s="8">
        <v>1.5</v>
      </c>
      <c r="C17" s="8">
        <v>0.3</v>
      </c>
      <c r="D17" s="8">
        <v>0.2</v>
      </c>
      <c r="E17" s="8">
        <f t="shared" si="0"/>
        <v>-0.09999999999999998</v>
      </c>
      <c r="F17" s="10">
        <f t="shared" si="1"/>
        <v>66.66666666666667</v>
      </c>
    </row>
    <row r="18" spans="1:6" ht="12.75">
      <c r="A18" s="9" t="s">
        <v>8</v>
      </c>
      <c r="B18" s="8">
        <v>11.4</v>
      </c>
      <c r="C18" s="8">
        <v>2.4</v>
      </c>
      <c r="D18" s="8">
        <v>1.7</v>
      </c>
      <c r="E18" s="8">
        <f t="shared" si="0"/>
        <v>-0.7</v>
      </c>
      <c r="F18" s="10">
        <f t="shared" si="1"/>
        <v>70.83333333333334</v>
      </c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10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17</v>
      </c>
      <c r="B21" s="8">
        <v>500.2</v>
      </c>
      <c r="C21" s="8">
        <v>500.2</v>
      </c>
      <c r="D21" s="8">
        <v>526.8</v>
      </c>
      <c r="E21" s="8">
        <f t="shared" si="0"/>
        <v>26.599999999999966</v>
      </c>
      <c r="F21" s="10">
        <f t="shared" si="1"/>
        <v>105.31787285085966</v>
      </c>
    </row>
    <row r="22" spans="1:6" ht="12.75">
      <c r="A22" s="6" t="s">
        <v>18</v>
      </c>
      <c r="B22" s="3">
        <v>9483.98</v>
      </c>
      <c r="C22" s="3">
        <v>1413.44</v>
      </c>
      <c r="D22" s="3">
        <v>1386.2</v>
      </c>
      <c r="E22" s="3">
        <f>D22-C22</f>
        <v>-27.24000000000001</v>
      </c>
      <c r="F22" s="4">
        <f>D22/C22*100</f>
        <v>98.07278695947475</v>
      </c>
    </row>
    <row r="23" spans="1:6" ht="12.75">
      <c r="A23" s="7" t="s">
        <v>62</v>
      </c>
      <c r="B23" s="8">
        <v>7369.1</v>
      </c>
      <c r="C23" s="8">
        <v>1360.19</v>
      </c>
      <c r="D23" s="8">
        <v>1360.19</v>
      </c>
      <c r="E23" s="8">
        <f>D23-C23</f>
        <v>0</v>
      </c>
      <c r="F23" s="10">
        <f>D23/C23*100</f>
        <v>100</v>
      </c>
    </row>
    <row r="24" spans="1:6" ht="15">
      <c r="A24" s="13" t="s">
        <v>3</v>
      </c>
      <c r="B24" s="36">
        <f>SUM(B25:B32)</f>
        <v>13344.77</v>
      </c>
      <c r="C24" s="36">
        <f>SUM(C25:C32)</f>
        <v>4305.76</v>
      </c>
      <c r="D24" s="36">
        <f>SUM(D25:D32)</f>
        <v>2005.07</v>
      </c>
      <c r="E24" s="36">
        <f>D24-C24</f>
        <v>-2300.6900000000005</v>
      </c>
      <c r="F24" s="15">
        <f>D24/C24*100</f>
        <v>46.56715655308238</v>
      </c>
    </row>
    <row r="25" spans="1:6" ht="12.75">
      <c r="A25" s="21" t="s">
        <v>20</v>
      </c>
      <c r="B25" s="12">
        <v>2712.6</v>
      </c>
      <c r="C25" s="12">
        <v>689.02</v>
      </c>
      <c r="D25" s="12">
        <v>491.43</v>
      </c>
      <c r="E25" s="20">
        <f>D25-C25</f>
        <v>-197.58999999999997</v>
      </c>
      <c r="F25" s="10">
        <f>D25/C25*100</f>
        <v>71.32303851847553</v>
      </c>
    </row>
    <row r="26" spans="1:6" ht="12.75">
      <c r="A26" s="21" t="s">
        <v>21</v>
      </c>
      <c r="B26" s="12">
        <v>88.3</v>
      </c>
      <c r="C26" s="12">
        <v>22.08</v>
      </c>
      <c r="D26" s="12">
        <v>12.09</v>
      </c>
      <c r="E26" s="20">
        <f aca="true" t="shared" si="2" ref="E26:E32">D26-C26</f>
        <v>-9.989999999999998</v>
      </c>
      <c r="F26" s="10">
        <f aca="true" t="shared" si="3" ref="F26:F32">D26/C26*100</f>
        <v>54.7554347826087</v>
      </c>
    </row>
    <row r="27" spans="1:6" ht="26.25">
      <c r="A27" s="21" t="s">
        <v>22</v>
      </c>
      <c r="B27" s="12">
        <v>228</v>
      </c>
      <c r="C27" s="12">
        <v>80.18</v>
      </c>
      <c r="D27" s="12">
        <v>61.02</v>
      </c>
      <c r="E27" s="20">
        <f t="shared" si="2"/>
        <v>-19.160000000000004</v>
      </c>
      <c r="F27" s="10">
        <f t="shared" si="3"/>
        <v>76.10376652531802</v>
      </c>
    </row>
    <row r="28" spans="1:6" ht="12.75">
      <c r="A28" s="21" t="s">
        <v>23</v>
      </c>
      <c r="B28" s="12">
        <v>2003.66</v>
      </c>
      <c r="C28" s="12">
        <v>210.09</v>
      </c>
      <c r="D28" s="12">
        <v>208.16</v>
      </c>
      <c r="E28" s="20">
        <f t="shared" si="2"/>
        <v>-1.9300000000000068</v>
      </c>
      <c r="F28" s="10">
        <f t="shared" si="3"/>
        <v>99.08134608977105</v>
      </c>
    </row>
    <row r="29" spans="1:6" ht="12.75">
      <c r="A29" s="21" t="s">
        <v>24</v>
      </c>
      <c r="B29" s="12">
        <v>4972.21</v>
      </c>
      <c r="C29" s="12">
        <v>2190.25</v>
      </c>
      <c r="D29" s="12">
        <v>202.1</v>
      </c>
      <c r="E29" s="20">
        <f t="shared" si="2"/>
        <v>-1988.15</v>
      </c>
      <c r="F29" s="10">
        <f t="shared" si="3"/>
        <v>9.227257162424381</v>
      </c>
    </row>
    <row r="30" spans="1:6" ht="12.75" customHeight="1">
      <c r="A30" s="21" t="s">
        <v>25</v>
      </c>
      <c r="B30" s="12">
        <v>3045.8</v>
      </c>
      <c r="C30" s="12">
        <v>1042.04</v>
      </c>
      <c r="D30" s="12">
        <v>984.3</v>
      </c>
      <c r="E30" s="20">
        <f t="shared" si="2"/>
        <v>-57.74000000000001</v>
      </c>
      <c r="F30" s="10">
        <f t="shared" si="3"/>
        <v>94.4589459137845</v>
      </c>
    </row>
    <row r="31" spans="1:6" ht="12.75" customHeight="1">
      <c r="A31" s="21" t="s">
        <v>26</v>
      </c>
      <c r="B31" s="12">
        <v>230.2</v>
      </c>
      <c r="C31" s="12">
        <v>56.1</v>
      </c>
      <c r="D31" s="12">
        <v>45.97</v>
      </c>
      <c r="E31" s="20">
        <f t="shared" si="2"/>
        <v>-10.130000000000003</v>
      </c>
      <c r="F31" s="10">
        <f t="shared" si="3"/>
        <v>81.94295900178253</v>
      </c>
    </row>
    <row r="32" spans="1:6" ht="12.75" customHeight="1">
      <c r="A32" s="21" t="s">
        <v>84</v>
      </c>
      <c r="B32" s="12">
        <v>64</v>
      </c>
      <c r="C32" s="12">
        <v>16</v>
      </c>
      <c r="D32" s="12">
        <v>0</v>
      </c>
      <c r="E32" s="20">
        <f t="shared" si="2"/>
        <v>-16</v>
      </c>
      <c r="F32" s="10">
        <f t="shared" si="3"/>
        <v>0</v>
      </c>
    </row>
    <row r="33" spans="1:6" s="19" customFormat="1" ht="15">
      <c r="A33" s="17" t="s">
        <v>28</v>
      </c>
      <c r="B33" s="24">
        <f>B7-B24</f>
        <v>-740.2900000000009</v>
      </c>
      <c r="C33" s="24">
        <f>C7-C24</f>
        <v>-2000.62</v>
      </c>
      <c r="D33" s="24">
        <f>D7-D24</f>
        <v>626.2700000000002</v>
      </c>
      <c r="E33" s="16"/>
      <c r="F33" s="15"/>
    </row>
    <row r="34" spans="1:6" ht="26.25">
      <c r="A34" s="22" t="s">
        <v>4</v>
      </c>
      <c r="B34" s="25">
        <f>B35+B36</f>
        <v>740.29</v>
      </c>
      <c r="C34" s="25">
        <f>C35+C36</f>
        <v>2000.62</v>
      </c>
      <c r="D34" s="25">
        <f>D35+D36</f>
        <v>-626.27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76</v>
      </c>
      <c r="B36" s="26">
        <v>740.29</v>
      </c>
      <c r="C36" s="26">
        <v>2000.62</v>
      </c>
      <c r="D36" s="26">
        <v>-626.27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fau-1</cp:lastModifiedBy>
  <cp:lastPrinted>2019-04-30T05:57:00Z</cp:lastPrinted>
  <dcterms:created xsi:type="dcterms:W3CDTF">2002-03-11T10:22:12Z</dcterms:created>
  <dcterms:modified xsi:type="dcterms:W3CDTF">2019-04-30T05:57:24Z</dcterms:modified>
  <cp:category/>
  <cp:version/>
  <cp:contentType/>
  <cp:contentStatus/>
</cp:coreProperties>
</file>