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75" windowWidth="15450" windowHeight="9900" tabRatio="601" activeTab="7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Лист1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<sst xmlns="http://schemas.openxmlformats.org/spreadsheetml/2006/main" count="366" uniqueCount="82">
  <si>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</si>
  <si>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</si>
  <si>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</si>
  <si>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</si>
  <si>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</si>
  <si>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</si>
  <si>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</si>
  <si>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</si>
  <si>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</si>
  <si>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</si>
  <si>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</si>
  <si>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</si>
  <si>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</si>
  <si>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</si>
  <si>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</si>
  <si>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</si>
  <si>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</si>
  <si>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</si>
  <si>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</si>
  <si>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</si>
  <si>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</si>
  <si>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</si>
  <si>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</si>
  <si>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</si>
  <si>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</si>
  <si>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</si>
  <si>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</si>
  <si>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</si>
  <si>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</si>
  <si>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</si>
  <si>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</si>
  <si>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</si>
  <si>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</si>
  <si>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</si>
  <si>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</si>
  <si>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</si>
  <si>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</si>
  <si>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</si>
  <si>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</si>
  <si>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</si>
  <si>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</si>
  <si>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</si>
  <si>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</si>
  <si>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</si>
  <si>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</si>
  <si>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</si>
  <si>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</si>
  <si>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</si>
  <si>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</si>
  <si>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</si>
  <si>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</si>
  <si>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</si>
  <si>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</si>
  <si>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</si>
  <si>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</si>
  <si>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Доходы от реализации  имущества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</si>
  <si>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</si>
  <si>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</si>
  <si>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</si>
  <si>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</si>
  <si>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</si>
  <si>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</si>
  <si>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 xml:space="preserve"> </t>
  </si>
  <si>
    <t>Здравоохранение</t>
  </si>
  <si>
    <t>Средства самообложения граждан</t>
  </si>
  <si>
    <t>Доходы от использования имущества</t>
  </si>
  <si>
    <t>Компенсации затрат бюджетов поселений</t>
  </si>
  <si>
    <t xml:space="preserve">Доходы от оказания платных услуг и компенсации затрат </t>
  </si>
  <si>
    <t>Утверждено на 2019 год</t>
  </si>
  <si>
    <t xml:space="preserve">Доходы от компенсации затрат бюджета </t>
  </si>
  <si>
    <t>Утверждено на 2019  год</t>
  </si>
  <si>
    <t>Доходы от ипользования имущества</t>
  </si>
  <si>
    <t>Здраввохранение</t>
  </si>
  <si>
    <t>Здравоохранение (отлов собак)</t>
  </si>
  <si>
    <t>за  2019 год</t>
  </si>
  <si>
    <t>Факт за 2019  год</t>
  </si>
  <si>
    <t>за 2019 год</t>
  </si>
  <si>
    <t>Изменение остатков средств на 01.01.2020</t>
  </si>
  <si>
    <t>зменение остатков средств на 01.01.2020</t>
  </si>
  <si>
    <t>Факт за 2019 год</t>
  </si>
  <si>
    <t>Факт за 2019  года</t>
  </si>
  <si>
    <t>Доходы от компенсации затрат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</si>
</sst>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0.000"/>
    <numFmt numFmtId="176" formatCode="[$-FC19]d\ mmmm\ yyyy\ &quot;г.&quot;"/>
    <numFmt numFmtId="177" formatCode="#,##0.000"/>
    <numFmt numFmtId="178" formatCode="#,##0.00&quot;р.&quot;"/>
    <numFmt numFmtId="179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"/>
  <sheetViews>
    <sheetView showGridLines="0" zoomScalePageLayoutView="0" workbookViewId="0" topLeftCell="A1">
      <selection activeCell="D35" sqref="D35"/>
    </sheetView>
  </sheetViews>
  <sheetFormatPr defaultColWidth="9.140625" defaultRowHeight="12.75" customHeight="1"/>
  <cols>
    <col min="1" max="1" width="41.421875" style="0" customWidth="1"/>
    <col min="2" max="2" width="11.57421875" style="0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14</v>
      </c>
      <c r="B1" s="44"/>
      <c r="C1" s="44"/>
      <c r="D1" s="44"/>
      <c r="E1" s="44"/>
      <c r="F1" s="44"/>
    </row>
    <row r="2" spans="1:6" ht="15.75">
      <c r="A2" s="44" t="s">
        <v>74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54</v>
      </c>
      <c r="B4" s="42"/>
      <c r="C4" s="42"/>
      <c r="D4" s="42"/>
      <c r="E4" s="42"/>
      <c r="F4" s="42"/>
      <c r="G4" s="1"/>
    </row>
    <row r="5" spans="1:6" ht="38.25" customHeight="1">
      <c r="A5" s="2" t="s">
        <v>0</v>
      </c>
      <c r="B5" s="35" t="s">
        <v>68</v>
      </c>
      <c r="C5" s="35" t="s">
        <v>1</v>
      </c>
      <c r="D5" s="35" t="s">
        <v>75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38" t="s">
        <v>2</v>
      </c>
      <c r="B7" s="41">
        <f>B8+B19</f>
        <v>7575.82</v>
      </c>
      <c r="C7" s="41">
        <f>C8+C19</f>
        <v>7575.82</v>
      </c>
      <c r="D7" s="41">
        <f>D8+D19</f>
        <v>7623.23</v>
      </c>
      <c r="E7" s="16">
        <f>D7-C7</f>
        <v>47.409999999999854</v>
      </c>
      <c r="F7" s="15">
        <f>D7/C7*100</f>
        <v>100.62580684335161</v>
      </c>
    </row>
    <row r="8" spans="1:6" ht="12.75">
      <c r="A8" s="6" t="s">
        <v>18</v>
      </c>
      <c r="B8" s="3">
        <f>SUM(B9:B18)</f>
        <v>1807.0900000000001</v>
      </c>
      <c r="C8" s="3">
        <f>SUM(C9:C18)</f>
        <v>1807.0900000000001</v>
      </c>
      <c r="D8" s="3">
        <f>SUM(D9:D18)</f>
        <v>2122.03</v>
      </c>
      <c r="E8" s="3">
        <f>D8-C8</f>
        <v>314.94000000000005</v>
      </c>
      <c r="F8" s="4">
        <f>D8/C8*100</f>
        <v>117.42801963377585</v>
      </c>
    </row>
    <row r="9" spans="1:6" ht="12.75">
      <c r="A9" s="7" t="s">
        <v>5</v>
      </c>
      <c r="B9" s="8">
        <v>177</v>
      </c>
      <c r="C9" s="8">
        <v>177</v>
      </c>
      <c r="D9" s="8">
        <v>136.89</v>
      </c>
      <c r="E9" s="8">
        <f>D9-C9</f>
        <v>-40.110000000000014</v>
      </c>
      <c r="F9" s="10">
        <f aca="true" t="shared" si="0" ref="F9:F20">D9/C9*100</f>
        <v>77.33898305084746</v>
      </c>
    </row>
    <row r="10" spans="1:6" ht="12.75">
      <c r="A10" s="7" t="s">
        <v>56</v>
      </c>
      <c r="B10" s="8">
        <v>670.66</v>
      </c>
      <c r="C10" s="8">
        <v>670.66</v>
      </c>
      <c r="D10" s="8">
        <v>784.82</v>
      </c>
      <c r="E10" s="8">
        <f aca="true" t="shared" si="1" ref="E10:E21">D10-C10</f>
        <v>114.16000000000008</v>
      </c>
      <c r="F10" s="10">
        <f t="shared" si="0"/>
        <v>117.02203799242538</v>
      </c>
    </row>
    <row r="11" spans="1:6" ht="12.75">
      <c r="A11" s="7" t="s">
        <v>6</v>
      </c>
      <c r="B11" s="8">
        <v>18.8</v>
      </c>
      <c r="C11" s="8">
        <v>18.8</v>
      </c>
      <c r="D11" s="8">
        <v>7.96</v>
      </c>
      <c r="E11" s="8">
        <f t="shared" si="1"/>
        <v>-10.84</v>
      </c>
      <c r="F11" s="10">
        <f t="shared" si="0"/>
        <v>42.340425531914896</v>
      </c>
    </row>
    <row r="12" spans="1:6" ht="12.75">
      <c r="A12" s="7" t="s">
        <v>12</v>
      </c>
      <c r="B12" s="8">
        <v>446</v>
      </c>
      <c r="C12" s="8">
        <v>446</v>
      </c>
      <c r="D12" s="8">
        <v>71.33</v>
      </c>
      <c r="E12" s="8">
        <f t="shared" si="1"/>
        <v>-374.67</v>
      </c>
      <c r="F12" s="10">
        <f t="shared" si="0"/>
        <v>15.993273542600898</v>
      </c>
    </row>
    <row r="13" spans="1:6" ht="12.75">
      <c r="A13" s="7" t="s">
        <v>44</v>
      </c>
      <c r="B13" s="8">
        <v>88</v>
      </c>
      <c r="C13" s="8">
        <v>88</v>
      </c>
      <c r="D13" s="8">
        <v>7.7</v>
      </c>
      <c r="E13" s="8">
        <f t="shared" si="1"/>
        <v>-80.3</v>
      </c>
      <c r="F13" s="10">
        <f t="shared" si="0"/>
        <v>8.75</v>
      </c>
    </row>
    <row r="14" spans="1:6" ht="12.75">
      <c r="A14" s="7" t="s">
        <v>45</v>
      </c>
      <c r="B14" s="8">
        <v>211</v>
      </c>
      <c r="C14" s="8">
        <v>211</v>
      </c>
      <c r="D14" s="8">
        <v>193.64</v>
      </c>
      <c r="E14" s="8">
        <f t="shared" si="1"/>
        <v>-17.360000000000014</v>
      </c>
      <c r="F14" s="10">
        <f t="shared" si="0"/>
        <v>91.77251184834122</v>
      </c>
    </row>
    <row r="15" spans="1:6" ht="12.75">
      <c r="A15" s="7" t="s">
        <v>13</v>
      </c>
      <c r="B15" s="8">
        <v>162</v>
      </c>
      <c r="C15" s="8">
        <v>162</v>
      </c>
      <c r="D15" s="8">
        <v>120.84</v>
      </c>
      <c r="E15" s="8">
        <f t="shared" si="1"/>
        <v>-41.16</v>
      </c>
      <c r="F15" s="10">
        <f t="shared" si="0"/>
        <v>74.5925925925926</v>
      </c>
    </row>
    <row r="16" spans="1:6" ht="12.75">
      <c r="A16" s="7" t="s">
        <v>69</v>
      </c>
      <c r="B16" s="8">
        <v>32.18</v>
      </c>
      <c r="C16" s="8">
        <v>32.18</v>
      </c>
      <c r="D16" s="8">
        <v>32.18</v>
      </c>
      <c r="E16" s="8">
        <f t="shared" si="1"/>
        <v>0</v>
      </c>
      <c r="F16" s="10">
        <f t="shared" si="0"/>
        <v>100</v>
      </c>
    </row>
    <row r="17" spans="1:6" ht="12.75">
      <c r="A17" s="7" t="s">
        <v>65</v>
      </c>
      <c r="B17" s="8">
        <v>0</v>
      </c>
      <c r="C17" s="8">
        <v>0</v>
      </c>
      <c r="D17" s="8">
        <v>39.38</v>
      </c>
      <c r="E17" s="8">
        <f t="shared" si="1"/>
        <v>39.38</v>
      </c>
      <c r="F17" s="10"/>
    </row>
    <row r="18" spans="1:6" ht="12.75">
      <c r="A18" s="7" t="s">
        <v>16</v>
      </c>
      <c r="B18" s="8">
        <v>1.45</v>
      </c>
      <c r="C18" s="8">
        <v>1.45</v>
      </c>
      <c r="D18" s="8">
        <v>727.29</v>
      </c>
      <c r="E18" s="8">
        <f t="shared" si="1"/>
        <v>725.8399999999999</v>
      </c>
      <c r="F18" s="10">
        <f t="shared" si="0"/>
        <v>50157.93103448276</v>
      </c>
    </row>
    <row r="19" spans="1:6" ht="12.75">
      <c r="A19" s="6" t="s">
        <v>17</v>
      </c>
      <c r="B19" s="3">
        <v>5768.73</v>
      </c>
      <c r="C19" s="3">
        <v>5768.73</v>
      </c>
      <c r="D19" s="3">
        <v>5501.2</v>
      </c>
      <c r="E19" s="3">
        <f t="shared" si="1"/>
        <v>-267.52999999999975</v>
      </c>
      <c r="F19" s="4">
        <f t="shared" si="0"/>
        <v>95.36241079058996</v>
      </c>
    </row>
    <row r="20" spans="1:6" s="39" customFormat="1" ht="12.75">
      <c r="A20" s="7" t="s">
        <v>59</v>
      </c>
      <c r="B20" s="8">
        <v>5440.5</v>
      </c>
      <c r="C20" s="8">
        <v>5440.5</v>
      </c>
      <c r="D20" s="8">
        <v>5239.5</v>
      </c>
      <c r="E20" s="8">
        <f t="shared" si="1"/>
        <v>-201</v>
      </c>
      <c r="F20" s="10">
        <f t="shared" si="0"/>
        <v>96.30548662806727</v>
      </c>
    </row>
    <row r="21" spans="1:6" ht="25.5" hidden="1">
      <c r="A21" s="7" t="s">
        <v>60</v>
      </c>
      <c r="B21" s="8">
        <v>4050.94</v>
      </c>
      <c r="C21" s="11">
        <v>0</v>
      </c>
      <c r="D21" s="8">
        <v>0</v>
      </c>
      <c r="E21" s="8">
        <f t="shared" si="1"/>
        <v>0</v>
      </c>
      <c r="F21" s="10"/>
    </row>
    <row r="22" spans="1:6" ht="15.75">
      <c r="A22" s="38" t="s">
        <v>3</v>
      </c>
      <c r="B22" s="41">
        <f>B23+B24+B25+B26+B27+B28+B29+B30</f>
        <v>7996.9400000000005</v>
      </c>
      <c r="C22" s="41">
        <f>C23+C24+C25+C26+C27+C28+C29+C30</f>
        <v>7996.9400000000005</v>
      </c>
      <c r="D22" s="41">
        <f>D23+D24+D25+D26+D27+D28+D29+D30</f>
        <v>7553.219999999999</v>
      </c>
      <c r="E22" s="18">
        <f>E23+E24+E25+E26+E27+E28+E29+E30</f>
        <v>-443.7200000000001</v>
      </c>
      <c r="F22" s="15">
        <f>D22/C22*100</f>
        <v>94.45137765195186</v>
      </c>
    </row>
    <row r="23" spans="1:6" ht="12.75">
      <c r="A23" s="21" t="s">
        <v>19</v>
      </c>
      <c r="B23" s="12">
        <v>3115.06</v>
      </c>
      <c r="C23" s="12">
        <v>3115.06</v>
      </c>
      <c r="D23" s="12">
        <v>3038.18</v>
      </c>
      <c r="E23" s="8">
        <f aca="true" t="shared" si="2" ref="E23:E30">D23-C23</f>
        <v>-76.88000000000011</v>
      </c>
      <c r="F23" s="10">
        <f aca="true" t="shared" si="3" ref="F23:F29">D23/C23*100</f>
        <v>97.53198975300636</v>
      </c>
    </row>
    <row r="24" spans="1:6" ht="12.75">
      <c r="A24" s="21" t="s">
        <v>20</v>
      </c>
      <c r="B24" s="12">
        <v>88.3</v>
      </c>
      <c r="C24" s="12">
        <v>88.3</v>
      </c>
      <c r="D24" s="12">
        <v>22.08</v>
      </c>
      <c r="E24" s="8">
        <f t="shared" si="2"/>
        <v>-66.22</v>
      </c>
      <c r="F24" s="10">
        <f t="shared" si="3"/>
        <v>25.005662514156285</v>
      </c>
    </row>
    <row r="25" spans="1:6" ht="25.5">
      <c r="A25" s="21" t="s">
        <v>21</v>
      </c>
      <c r="B25" s="12">
        <v>495.68</v>
      </c>
      <c r="C25" s="12">
        <v>495.68</v>
      </c>
      <c r="D25" s="12">
        <v>494.5</v>
      </c>
      <c r="E25" s="8">
        <f t="shared" si="2"/>
        <v>-1.1800000000000068</v>
      </c>
      <c r="F25" s="10">
        <f t="shared" si="3"/>
        <v>99.7619431891543</v>
      </c>
    </row>
    <row r="26" spans="1:6" ht="12.75">
      <c r="A26" s="21" t="s">
        <v>22</v>
      </c>
      <c r="B26" s="12">
        <v>820.8</v>
      </c>
      <c r="C26" s="12">
        <v>820.8</v>
      </c>
      <c r="D26" s="12">
        <v>661.1</v>
      </c>
      <c r="E26" s="8">
        <f t="shared" si="2"/>
        <v>-159.69999999999993</v>
      </c>
      <c r="F26" s="10">
        <f t="shared" si="3"/>
        <v>80.54337231968812</v>
      </c>
    </row>
    <row r="27" spans="1:6" ht="12.75">
      <c r="A27" s="21" t="s">
        <v>23</v>
      </c>
      <c r="B27" s="12">
        <v>1279.3</v>
      </c>
      <c r="C27" s="12">
        <v>1279.3</v>
      </c>
      <c r="D27" s="12">
        <v>1160.07</v>
      </c>
      <c r="E27" s="8">
        <f t="shared" si="2"/>
        <v>-119.23000000000002</v>
      </c>
      <c r="F27" s="10">
        <f t="shared" si="3"/>
        <v>90.68005940748847</v>
      </c>
    </row>
    <row r="28" spans="1:6" ht="12.75" customHeight="1">
      <c r="A28" s="21" t="s">
        <v>24</v>
      </c>
      <c r="B28" s="12">
        <v>2028.9</v>
      </c>
      <c r="C28" s="12">
        <v>2028.9</v>
      </c>
      <c r="D28" s="12">
        <v>2027.94</v>
      </c>
      <c r="E28" s="8">
        <f t="shared" si="2"/>
        <v>-0.9600000000000364</v>
      </c>
      <c r="F28" s="10">
        <f t="shared" si="3"/>
        <v>99.95268372024249</v>
      </c>
    </row>
    <row r="29" spans="1:6" ht="12.75" customHeight="1">
      <c r="A29" s="21" t="s">
        <v>25</v>
      </c>
      <c r="B29" s="12">
        <v>154.9</v>
      </c>
      <c r="C29" s="12">
        <v>154.9</v>
      </c>
      <c r="D29" s="12">
        <v>149.35</v>
      </c>
      <c r="E29" s="8">
        <f t="shared" si="2"/>
        <v>-5.550000000000011</v>
      </c>
      <c r="F29" s="10">
        <f t="shared" si="3"/>
        <v>96.41704325371207</v>
      </c>
    </row>
    <row r="30" spans="1:6" ht="12.75" customHeight="1">
      <c r="A30" s="21" t="s">
        <v>26</v>
      </c>
      <c r="B30" s="12">
        <v>14</v>
      </c>
      <c r="C30" s="12">
        <v>14</v>
      </c>
      <c r="D30" s="12">
        <v>0</v>
      </c>
      <c r="E30" s="8">
        <f t="shared" si="2"/>
        <v>-14</v>
      </c>
      <c r="F30" s="10"/>
    </row>
    <row r="31" spans="1:6" s="19" customFormat="1" ht="15.75">
      <c r="A31" s="22" t="s">
        <v>27</v>
      </c>
      <c r="B31" s="24">
        <f>B7-B22</f>
        <v>-421.1200000000008</v>
      </c>
      <c r="C31" s="18">
        <f>C7-C22</f>
        <v>-421.1200000000008</v>
      </c>
      <c r="D31" s="24">
        <f>D7-D22</f>
        <v>70.01000000000022</v>
      </c>
      <c r="E31" s="3"/>
      <c r="F31" s="4"/>
    </row>
    <row r="32" spans="1:6" ht="25.5">
      <c r="A32" s="22" t="s">
        <v>4</v>
      </c>
      <c r="B32" s="18">
        <f>B33+B34</f>
        <v>421.12</v>
      </c>
      <c r="C32" s="18">
        <f>C33+C34</f>
        <v>421.12</v>
      </c>
      <c r="D32" s="24">
        <f>D33+D34</f>
        <v>-70.01</v>
      </c>
      <c r="E32" s="3"/>
      <c r="F32" s="4"/>
    </row>
    <row r="33" spans="1:6" ht="12.75" customHeight="1">
      <c r="A33" s="21" t="s">
        <v>11</v>
      </c>
      <c r="B33" s="26">
        <v>0</v>
      </c>
      <c r="C33" s="11">
        <f>B33</f>
        <v>0</v>
      </c>
      <c r="D33" s="26">
        <v>0</v>
      </c>
      <c r="E33" s="8"/>
      <c r="F33" s="10"/>
    </row>
    <row r="34" spans="1:6" ht="12.75" customHeight="1">
      <c r="A34" s="21" t="s">
        <v>77</v>
      </c>
      <c r="B34" s="26">
        <v>421.12</v>
      </c>
      <c r="C34" s="11">
        <v>421.12</v>
      </c>
      <c r="D34" s="26">
        <v>-70.01</v>
      </c>
      <c r="E34" s="8"/>
      <c r="F34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28</v>
      </c>
      <c r="B1" s="44"/>
      <c r="C1" s="44"/>
      <c r="D1" s="44"/>
      <c r="E1" s="44"/>
      <c r="F1" s="44"/>
    </row>
    <row r="2" spans="1:6" ht="15.75">
      <c r="A2" s="44" t="s">
        <v>76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38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75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B8+B23</f>
        <v>17422.260000000002</v>
      </c>
      <c r="C7" s="36">
        <f>C8+C23</f>
        <v>17422.260000000002</v>
      </c>
      <c r="D7" s="36">
        <f>D8+D23</f>
        <v>16893.22</v>
      </c>
      <c r="E7" s="16">
        <f>D7-C7</f>
        <v>-529.0400000000009</v>
      </c>
      <c r="F7" s="15">
        <f>D7/C7*100</f>
        <v>96.96342495175712</v>
      </c>
    </row>
    <row r="8" spans="1:6" ht="12.75">
      <c r="A8" s="6" t="s">
        <v>18</v>
      </c>
      <c r="B8" s="3">
        <f>SUM(B9:B22)</f>
        <v>5630.23</v>
      </c>
      <c r="C8" s="3">
        <f>SUM(C9:C22)</f>
        <v>5630.23</v>
      </c>
      <c r="D8" s="3">
        <f>SUM(D9:D22)</f>
        <v>5236.54</v>
      </c>
      <c r="E8" s="3">
        <f>D8-C8</f>
        <v>-393.6899999999996</v>
      </c>
      <c r="F8" s="4">
        <f>D8/C8*100</f>
        <v>93.00756807448364</v>
      </c>
    </row>
    <row r="9" spans="1:6" ht="12.75">
      <c r="A9" s="7" t="s">
        <v>5</v>
      </c>
      <c r="B9" s="8">
        <v>1069.93</v>
      </c>
      <c r="C9" s="8">
        <v>1069.93</v>
      </c>
      <c r="D9" s="8">
        <v>975.76</v>
      </c>
      <c r="E9" s="8">
        <f>D9-C9</f>
        <v>-94.17000000000007</v>
      </c>
      <c r="F9" s="10">
        <f>D9/C9*100</f>
        <v>91.19848962081632</v>
      </c>
    </row>
    <row r="10" spans="1:6" ht="12.75">
      <c r="A10" s="7" t="s">
        <v>56</v>
      </c>
      <c r="B10" s="8">
        <v>1714.4</v>
      </c>
      <c r="C10" s="8">
        <v>1714.4</v>
      </c>
      <c r="D10" s="8">
        <v>1855.69</v>
      </c>
      <c r="E10" s="8">
        <f aca="true" t="shared" si="0" ref="E10:E22">D10-C10</f>
        <v>141.28999999999996</v>
      </c>
      <c r="F10" s="10">
        <f aca="true" t="shared" si="1" ref="F10:F22">D10/C10*100</f>
        <v>108.24136724218386</v>
      </c>
    </row>
    <row r="11" spans="1:6" ht="12.75">
      <c r="A11" s="7" t="s">
        <v>6</v>
      </c>
      <c r="B11" s="8">
        <v>5.87</v>
      </c>
      <c r="C11" s="8">
        <v>5.87</v>
      </c>
      <c r="D11" s="8">
        <v>7.19</v>
      </c>
      <c r="E11" s="8">
        <f t="shared" si="0"/>
        <v>1.3200000000000003</v>
      </c>
      <c r="F11" s="10"/>
    </row>
    <row r="12" spans="1:6" ht="12.75">
      <c r="A12" s="7" t="s">
        <v>12</v>
      </c>
      <c r="B12" s="8">
        <v>410.2</v>
      </c>
      <c r="C12" s="8">
        <v>410.2</v>
      </c>
      <c r="D12" s="8">
        <v>171.48</v>
      </c>
      <c r="E12" s="8">
        <f t="shared" si="0"/>
        <v>-238.72</v>
      </c>
      <c r="F12" s="10">
        <f t="shared" si="1"/>
        <v>41.80399804973184</v>
      </c>
    </row>
    <row r="13" spans="1:6" ht="12.75">
      <c r="A13" s="7" t="s">
        <v>44</v>
      </c>
      <c r="B13" s="8">
        <v>69.6</v>
      </c>
      <c r="C13" s="8">
        <v>69.6</v>
      </c>
      <c r="D13" s="8">
        <v>19.68</v>
      </c>
      <c r="E13" s="8">
        <f t="shared" si="0"/>
        <v>-49.919999999999995</v>
      </c>
      <c r="F13" s="10">
        <f t="shared" si="1"/>
        <v>28.27586206896552</v>
      </c>
    </row>
    <row r="14" spans="1:6" ht="12.75">
      <c r="A14" s="7" t="s">
        <v>45</v>
      </c>
      <c r="B14" s="8">
        <v>573.1</v>
      </c>
      <c r="C14" s="8">
        <v>573.1</v>
      </c>
      <c r="D14" s="8">
        <v>533.33</v>
      </c>
      <c r="E14" s="8">
        <f t="shared" si="0"/>
        <v>-39.76999999999998</v>
      </c>
      <c r="F14" s="10">
        <f t="shared" si="1"/>
        <v>93.0605478974001</v>
      </c>
    </row>
    <row r="15" spans="1:6" ht="12.75">
      <c r="A15" s="7" t="s">
        <v>13</v>
      </c>
      <c r="B15" s="8">
        <v>1345.4</v>
      </c>
      <c r="C15" s="8">
        <v>1345.4</v>
      </c>
      <c r="D15" s="8">
        <v>1283.2</v>
      </c>
      <c r="E15" s="8">
        <f t="shared" si="0"/>
        <v>-62.200000000000045</v>
      </c>
      <c r="F15" s="10">
        <f t="shared" si="1"/>
        <v>95.37683960160547</v>
      </c>
    </row>
    <row r="16" spans="1:6" ht="12.75">
      <c r="A16" s="7" t="s">
        <v>33</v>
      </c>
      <c r="B16" s="8">
        <v>0.9</v>
      </c>
      <c r="C16" s="8">
        <v>0.9</v>
      </c>
      <c r="D16" s="8">
        <v>0.9</v>
      </c>
      <c r="E16" s="8">
        <f t="shared" si="0"/>
        <v>0</v>
      </c>
      <c r="F16" s="10">
        <f t="shared" si="1"/>
        <v>100</v>
      </c>
    </row>
    <row r="17" spans="1:6" ht="12.75">
      <c r="A17" s="9" t="s">
        <v>8</v>
      </c>
      <c r="B17" s="8">
        <v>122.9</v>
      </c>
      <c r="C17" s="8">
        <v>122.9</v>
      </c>
      <c r="D17" s="8">
        <v>70.22</v>
      </c>
      <c r="E17" s="8">
        <f t="shared" si="0"/>
        <v>-52.68000000000001</v>
      </c>
      <c r="F17" s="10">
        <f t="shared" si="1"/>
        <v>57.135882831570385</v>
      </c>
    </row>
    <row r="18" spans="1:6" ht="12.75">
      <c r="A18" s="7" t="s">
        <v>71</v>
      </c>
      <c r="B18" s="8">
        <v>0.43</v>
      </c>
      <c r="C18" s="8">
        <v>0.43</v>
      </c>
      <c r="D18" s="8">
        <v>8.22</v>
      </c>
      <c r="E18" s="8">
        <f t="shared" si="0"/>
        <v>7.790000000000001</v>
      </c>
      <c r="F18" s="10">
        <f t="shared" si="1"/>
        <v>1911.6279069767443</v>
      </c>
    </row>
    <row r="19" spans="1:6" ht="12.75" hidden="1">
      <c r="A19" s="7" t="s">
        <v>10</v>
      </c>
      <c r="B19" s="8">
        <v>0</v>
      </c>
      <c r="C19" s="8"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81</v>
      </c>
      <c r="B20" s="8">
        <v>0</v>
      </c>
      <c r="C20" s="8">
        <v>0</v>
      </c>
      <c r="D20" s="8">
        <v>-3.5</v>
      </c>
      <c r="E20" s="8">
        <f t="shared" si="0"/>
        <v>-3.5</v>
      </c>
      <c r="F20" s="10"/>
    </row>
    <row r="21" spans="1:6" ht="12.75">
      <c r="A21" s="7" t="s">
        <v>57</v>
      </c>
      <c r="B21" s="8">
        <v>30</v>
      </c>
      <c r="C21" s="8">
        <v>30</v>
      </c>
      <c r="D21" s="8">
        <v>30</v>
      </c>
      <c r="E21" s="8">
        <f t="shared" si="0"/>
        <v>0</v>
      </c>
      <c r="F21" s="10">
        <f t="shared" si="1"/>
        <v>100</v>
      </c>
    </row>
    <row r="22" spans="1:6" ht="12.75">
      <c r="A22" s="7" t="s">
        <v>16</v>
      </c>
      <c r="B22" s="8">
        <v>287.5</v>
      </c>
      <c r="C22" s="8">
        <v>287.5</v>
      </c>
      <c r="D22" s="8">
        <v>284.37</v>
      </c>
      <c r="E22" s="8">
        <f t="shared" si="0"/>
        <v>-3.1299999999999955</v>
      </c>
      <c r="F22" s="10">
        <f t="shared" si="1"/>
        <v>98.91130434782609</v>
      </c>
    </row>
    <row r="23" spans="1:6" ht="12.75">
      <c r="A23" s="6" t="s">
        <v>17</v>
      </c>
      <c r="B23" s="3">
        <v>11792.03</v>
      </c>
      <c r="C23" s="3">
        <v>11792.03</v>
      </c>
      <c r="D23" s="3">
        <v>11656.68</v>
      </c>
      <c r="E23" s="3">
        <f>D23-C23</f>
        <v>-135.35000000000036</v>
      </c>
      <c r="F23" s="4">
        <f>D23/C23*100</f>
        <v>98.8521908441549</v>
      </c>
    </row>
    <row r="24" spans="1:6" s="39" customFormat="1" ht="12.75">
      <c r="A24" s="7" t="s">
        <v>59</v>
      </c>
      <c r="B24" s="8">
        <v>9721.77</v>
      </c>
      <c r="C24" s="8">
        <v>9721.77</v>
      </c>
      <c r="D24" s="8">
        <v>9683.73</v>
      </c>
      <c r="E24" s="8">
        <f>D24-C24</f>
        <v>-38.04000000000087</v>
      </c>
      <c r="F24" s="10">
        <f>D24/C24*100</f>
        <v>99.60871322814671</v>
      </c>
    </row>
    <row r="25" spans="1:6" ht="25.5" hidden="1">
      <c r="A25" s="7" t="s">
        <v>60</v>
      </c>
      <c r="B25" s="8">
        <v>414.7</v>
      </c>
      <c r="C25" s="8">
        <v>0</v>
      </c>
      <c r="D25" s="8">
        <v>0</v>
      </c>
      <c r="E25" s="8">
        <f>D25-C25</f>
        <v>0</v>
      </c>
      <c r="F25" s="10"/>
    </row>
    <row r="26" spans="1:9" ht="15.75">
      <c r="A26" s="13" t="s">
        <v>3</v>
      </c>
      <c r="B26" s="36">
        <f>B27+B28+B29+B30+B31+B32+B34+B35+B33</f>
        <v>18589.550000000003</v>
      </c>
      <c r="C26" s="36">
        <f>C27+C28+C29+C30+C31+C32+C34+C35+C33</f>
        <v>18589.550000000003</v>
      </c>
      <c r="D26" s="36">
        <f>D27+D28+D29+D30+D31+D32+D34+D35+D33</f>
        <v>16465.22</v>
      </c>
      <c r="E26" s="14">
        <f>D26-C26</f>
        <v>-2124.3300000000017</v>
      </c>
      <c r="F26" s="15">
        <f>D26/C26*100</f>
        <v>88.5724506510378</v>
      </c>
      <c r="G26" s="31"/>
      <c r="H26" s="31"/>
      <c r="I26" s="31"/>
    </row>
    <row r="27" spans="1:9" ht="12.75">
      <c r="A27" s="21" t="s">
        <v>19</v>
      </c>
      <c r="B27" s="12">
        <v>4152.56</v>
      </c>
      <c r="C27" s="12">
        <v>4152.56</v>
      </c>
      <c r="D27" s="12">
        <v>4099.2</v>
      </c>
      <c r="E27" s="20">
        <f>D27-C27</f>
        <v>-53.36000000000058</v>
      </c>
      <c r="F27" s="10">
        <f>D27/C27*100</f>
        <v>98.71500953628603</v>
      </c>
      <c r="G27" s="27"/>
      <c r="H27" s="34"/>
      <c r="I27" s="34"/>
    </row>
    <row r="28" spans="1:9" ht="12.75">
      <c r="A28" s="21" t="s">
        <v>20</v>
      </c>
      <c r="B28" s="12">
        <v>88.3</v>
      </c>
      <c r="C28" s="12">
        <v>88.3</v>
      </c>
      <c r="D28" s="12">
        <v>0</v>
      </c>
      <c r="E28" s="20">
        <f aca="true" t="shared" si="2" ref="E28:E35">D28-C28</f>
        <v>-88.3</v>
      </c>
      <c r="F28" s="10">
        <f aca="true" t="shared" si="3" ref="F28:F34">D28/C28*100</f>
        <v>0</v>
      </c>
      <c r="G28" s="27"/>
      <c r="H28" s="34"/>
      <c r="I28" s="34"/>
    </row>
    <row r="29" spans="1:9" ht="25.5">
      <c r="A29" s="21" t="s">
        <v>21</v>
      </c>
      <c r="B29" s="12">
        <v>483</v>
      </c>
      <c r="C29" s="12">
        <v>483</v>
      </c>
      <c r="D29" s="12">
        <v>482.4</v>
      </c>
      <c r="E29" s="20">
        <f t="shared" si="2"/>
        <v>-0.6000000000000227</v>
      </c>
      <c r="F29" s="10">
        <f t="shared" si="3"/>
        <v>99.87577639751552</v>
      </c>
      <c r="G29" s="27"/>
      <c r="H29" s="34"/>
      <c r="I29" s="34"/>
    </row>
    <row r="30" spans="1:9" ht="12.75">
      <c r="A30" s="21" t="s">
        <v>22</v>
      </c>
      <c r="B30" s="30">
        <v>1913.25</v>
      </c>
      <c r="C30" s="30">
        <v>1913.25</v>
      </c>
      <c r="D30" s="30">
        <v>1913.25</v>
      </c>
      <c r="E30" s="20">
        <f t="shared" si="2"/>
        <v>0</v>
      </c>
      <c r="F30" s="10">
        <f t="shared" si="3"/>
        <v>100</v>
      </c>
      <c r="G30" s="31"/>
      <c r="H30" s="34"/>
      <c r="I30" s="34"/>
    </row>
    <row r="31" spans="1:9" ht="12.75">
      <c r="A31" s="21" t="s">
        <v>23</v>
      </c>
      <c r="B31" s="30">
        <v>6751.75</v>
      </c>
      <c r="C31" s="30">
        <v>6751.75</v>
      </c>
      <c r="D31" s="30">
        <v>4778.67</v>
      </c>
      <c r="E31" s="20">
        <f t="shared" si="2"/>
        <v>-1973.08</v>
      </c>
      <c r="F31" s="10">
        <f t="shared" si="3"/>
        <v>70.77676158033103</v>
      </c>
      <c r="G31" s="27"/>
      <c r="H31" s="29"/>
      <c r="I31" s="29"/>
    </row>
    <row r="32" spans="1:9" ht="12.75" customHeight="1">
      <c r="A32" s="21" t="s">
        <v>24</v>
      </c>
      <c r="B32" s="30">
        <v>4654.29</v>
      </c>
      <c r="C32" s="30">
        <v>4654.29</v>
      </c>
      <c r="D32" s="30">
        <v>4653.89</v>
      </c>
      <c r="E32" s="20">
        <f t="shared" si="2"/>
        <v>-0.3999999999996362</v>
      </c>
      <c r="F32" s="10">
        <f t="shared" si="3"/>
        <v>99.99140577832495</v>
      </c>
      <c r="G32" s="27"/>
      <c r="H32" s="34"/>
      <c r="I32" s="34"/>
    </row>
    <row r="33" spans="1:9" ht="12.75" customHeight="1">
      <c r="A33" s="21" t="s">
        <v>63</v>
      </c>
      <c r="B33" s="30">
        <v>146.7</v>
      </c>
      <c r="C33" s="30">
        <v>146.7</v>
      </c>
      <c r="D33" s="30">
        <v>138.3</v>
      </c>
      <c r="E33" s="20">
        <f t="shared" si="2"/>
        <v>-8.399999999999977</v>
      </c>
      <c r="F33" s="10">
        <f t="shared" si="3"/>
        <v>94.27402862985687</v>
      </c>
      <c r="G33" s="27"/>
      <c r="H33" s="34"/>
      <c r="I33" s="34"/>
    </row>
    <row r="34" spans="1:9" ht="12.75" customHeight="1">
      <c r="A34" s="21" t="s">
        <v>25</v>
      </c>
      <c r="B34" s="30">
        <v>399.7</v>
      </c>
      <c r="C34" s="30">
        <v>399.7</v>
      </c>
      <c r="D34" s="30">
        <v>399.51</v>
      </c>
      <c r="E34" s="20">
        <f t="shared" si="2"/>
        <v>-0.18999999999999773</v>
      </c>
      <c r="F34" s="10">
        <f t="shared" si="3"/>
        <v>99.95246434826119</v>
      </c>
      <c r="G34" s="27"/>
      <c r="H34" s="34"/>
      <c r="I34" s="34"/>
    </row>
    <row r="35" spans="1:9" ht="12.75" customHeight="1">
      <c r="A35" s="21" t="s">
        <v>26</v>
      </c>
      <c r="B35" s="30">
        <v>0</v>
      </c>
      <c r="C35" s="30">
        <v>0</v>
      </c>
      <c r="D35" s="30">
        <v>0</v>
      </c>
      <c r="E35" s="20">
        <f t="shared" si="2"/>
        <v>0</v>
      </c>
      <c r="F35" s="10"/>
      <c r="G35" s="27"/>
      <c r="H35" s="31"/>
      <c r="I35" s="31"/>
    </row>
    <row r="36" spans="1:9" s="19" customFormat="1" ht="15.75">
      <c r="A36" s="17" t="s">
        <v>27</v>
      </c>
      <c r="B36" s="24">
        <f>B7-B26</f>
        <v>-1167.2900000000009</v>
      </c>
      <c r="C36" s="24">
        <f>C7-C26</f>
        <v>-1167.2900000000009</v>
      </c>
      <c r="D36" s="24">
        <f>D7-D26</f>
        <v>428</v>
      </c>
      <c r="E36" s="16"/>
      <c r="F36" s="15"/>
      <c r="G36" s="32"/>
      <c r="H36" s="33"/>
      <c r="I36" s="32"/>
    </row>
    <row r="37" spans="1:6" ht="25.5">
      <c r="A37" s="22" t="s">
        <v>4</v>
      </c>
      <c r="B37" s="25">
        <f>B38+B39</f>
        <v>1167.29</v>
      </c>
      <c r="C37" s="25">
        <f>C38+C39</f>
        <v>1167.29</v>
      </c>
      <c r="D37" s="25">
        <f>D38+D39</f>
        <v>-428</v>
      </c>
      <c r="E37" s="3"/>
      <c r="F37" s="4"/>
    </row>
    <row r="38" spans="1:6" ht="12.75" customHeight="1">
      <c r="A38" s="21" t="s">
        <v>11</v>
      </c>
      <c r="B38" s="26">
        <v>0</v>
      </c>
      <c r="C38" s="26">
        <v>0</v>
      </c>
      <c r="D38" s="26">
        <v>0</v>
      </c>
      <c r="E38" s="8"/>
      <c r="F38" s="10"/>
    </row>
    <row r="39" spans="1:6" ht="12.75" customHeight="1">
      <c r="A39" s="21" t="s">
        <v>77</v>
      </c>
      <c r="B39" s="26">
        <v>1167.29</v>
      </c>
      <c r="C39" s="26">
        <v>1167.29</v>
      </c>
      <c r="D39" s="26">
        <v>-428</v>
      </c>
      <c r="E39" s="8"/>
      <c r="F39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.75">
      <c r="A1" s="44" t="s">
        <v>29</v>
      </c>
      <c r="B1" s="44"/>
      <c r="C1" s="44"/>
      <c r="D1" s="44"/>
      <c r="E1" s="44"/>
      <c r="F1" s="44"/>
    </row>
    <row r="2" spans="1:6" ht="15.75">
      <c r="A2" s="44" t="s">
        <v>76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39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79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B8+B22</f>
        <v>12322.32</v>
      </c>
      <c r="C7" s="36">
        <f>C8+C22</f>
        <v>12322.32</v>
      </c>
      <c r="D7" s="36">
        <f>D8+D22</f>
        <v>12067.400000000001</v>
      </c>
      <c r="E7" s="16">
        <f>D7-C7</f>
        <v>-254.91999999999825</v>
      </c>
      <c r="F7" s="15">
        <f>D7/C7*100</f>
        <v>97.93123372871344</v>
      </c>
    </row>
    <row r="8" spans="1:6" ht="12.75">
      <c r="A8" s="6" t="s">
        <v>18</v>
      </c>
      <c r="B8" s="3">
        <f>SUM(B9:B21)</f>
        <v>3956.1</v>
      </c>
      <c r="C8" s="3">
        <f>SUM(C9:C21)</f>
        <v>3956.1</v>
      </c>
      <c r="D8" s="3">
        <f>SUM(D9:D21)</f>
        <v>4497.05</v>
      </c>
      <c r="E8" s="3">
        <f>D8-C8</f>
        <v>540.9500000000003</v>
      </c>
      <c r="F8" s="4">
        <f>D8/C8*100</f>
        <v>113.6738201764364</v>
      </c>
    </row>
    <row r="9" spans="1:6" ht="12.75">
      <c r="A9" s="7" t="s">
        <v>5</v>
      </c>
      <c r="B9" s="8">
        <v>287</v>
      </c>
      <c r="C9" s="8">
        <v>287</v>
      </c>
      <c r="D9" s="8">
        <v>261.67</v>
      </c>
      <c r="E9" s="8">
        <f>D9-C9</f>
        <v>-25.329999999999984</v>
      </c>
      <c r="F9" s="10">
        <f>D9/C9*100</f>
        <v>91.17421602787456</v>
      </c>
    </row>
    <row r="10" spans="1:6" ht="12.75">
      <c r="A10" s="7" t="s">
        <v>56</v>
      </c>
      <c r="B10" s="8">
        <v>2287</v>
      </c>
      <c r="C10" s="8">
        <v>2287</v>
      </c>
      <c r="D10" s="8">
        <v>2750.52</v>
      </c>
      <c r="E10" s="8">
        <f aca="true" t="shared" si="0" ref="E10:E21">D10-C10</f>
        <v>463.52</v>
      </c>
      <c r="F10" s="10">
        <f aca="true" t="shared" si="1" ref="F10:F21">D10/C10*100</f>
        <v>120.26759947529516</v>
      </c>
    </row>
    <row r="11" spans="1:6" ht="12.75">
      <c r="A11" s="7" t="s">
        <v>6</v>
      </c>
      <c r="B11" s="8">
        <v>0</v>
      </c>
      <c r="C11" s="8">
        <v>0</v>
      </c>
      <c r="D11" s="8">
        <v>107.06</v>
      </c>
      <c r="E11" s="8">
        <f t="shared" si="0"/>
        <v>107.06</v>
      </c>
      <c r="F11" s="10"/>
    </row>
    <row r="12" spans="1:6" ht="12.75">
      <c r="A12" s="7" t="s">
        <v>12</v>
      </c>
      <c r="B12" s="8">
        <v>292.6</v>
      </c>
      <c r="C12" s="8">
        <v>292.6</v>
      </c>
      <c r="D12" s="8">
        <v>162</v>
      </c>
      <c r="E12" s="8">
        <f t="shared" si="0"/>
        <v>-130.60000000000002</v>
      </c>
      <c r="F12" s="10">
        <f t="shared" si="1"/>
        <v>55.365686944634305</v>
      </c>
    </row>
    <row r="13" spans="1:6" ht="12.75">
      <c r="A13" s="7" t="s">
        <v>44</v>
      </c>
      <c r="B13" s="8">
        <v>7.3</v>
      </c>
      <c r="C13" s="8">
        <v>7.3</v>
      </c>
      <c r="D13" s="8">
        <v>6.84</v>
      </c>
      <c r="E13" s="8">
        <f t="shared" si="0"/>
        <v>-0.45999999999999996</v>
      </c>
      <c r="F13" s="10">
        <f t="shared" si="1"/>
        <v>93.69863013698631</v>
      </c>
    </row>
    <row r="14" spans="1:6" ht="12.75">
      <c r="A14" s="7" t="s">
        <v>45</v>
      </c>
      <c r="B14" s="8">
        <v>507.5</v>
      </c>
      <c r="C14" s="8">
        <v>507.5</v>
      </c>
      <c r="D14" s="8">
        <v>518.12</v>
      </c>
      <c r="E14" s="8">
        <f t="shared" si="0"/>
        <v>10.620000000000005</v>
      </c>
      <c r="F14" s="10">
        <f t="shared" si="1"/>
        <v>102.09261083743843</v>
      </c>
    </row>
    <row r="15" spans="1:6" ht="12.75">
      <c r="A15" s="7" t="s">
        <v>13</v>
      </c>
      <c r="B15" s="8">
        <v>405</v>
      </c>
      <c r="C15" s="8">
        <v>405</v>
      </c>
      <c r="D15" s="8">
        <v>373.64</v>
      </c>
      <c r="E15" s="8">
        <f t="shared" si="0"/>
        <v>-31.360000000000014</v>
      </c>
      <c r="F15" s="10">
        <f t="shared" si="1"/>
        <v>92.2567901234568</v>
      </c>
    </row>
    <row r="16" spans="1:6" ht="12.75">
      <c r="A16" s="7" t="s">
        <v>33</v>
      </c>
      <c r="B16" s="8">
        <v>6.5</v>
      </c>
      <c r="C16" s="8">
        <v>6.5</v>
      </c>
      <c r="D16" s="40">
        <v>0.4</v>
      </c>
      <c r="E16" s="8">
        <f t="shared" si="0"/>
        <v>-6.1</v>
      </c>
      <c r="F16" s="10">
        <f t="shared" si="1"/>
        <v>6.153846153846154</v>
      </c>
    </row>
    <row r="17" spans="1:6" ht="12.75">
      <c r="A17" s="9" t="s">
        <v>8</v>
      </c>
      <c r="B17" s="8">
        <v>0</v>
      </c>
      <c r="C17" s="8">
        <v>0</v>
      </c>
      <c r="D17" s="8">
        <v>77.84</v>
      </c>
      <c r="E17" s="8">
        <f t="shared" si="0"/>
        <v>77.84</v>
      </c>
      <c r="F17" s="10"/>
    </row>
    <row r="18" spans="1:6" ht="12.75">
      <c r="A18" s="9" t="s">
        <v>69</v>
      </c>
      <c r="B18" s="8">
        <v>0</v>
      </c>
      <c r="C18" s="8">
        <v>0</v>
      </c>
      <c r="D18" s="8">
        <v>99.46</v>
      </c>
      <c r="E18" s="8">
        <f t="shared" si="0"/>
        <v>99.46</v>
      </c>
      <c r="F18" s="10"/>
    </row>
    <row r="19" spans="1:6" ht="12.75" hidden="1">
      <c r="A19" s="7" t="s">
        <v>9</v>
      </c>
      <c r="B19" s="8">
        <v>0</v>
      </c>
      <c r="C19" s="8">
        <v>0</v>
      </c>
      <c r="D19" s="8">
        <v>0</v>
      </c>
      <c r="E19" s="8">
        <f t="shared" si="0"/>
        <v>0</v>
      </c>
      <c r="F19" s="10" t="e">
        <f t="shared" si="1"/>
        <v>#DIV/0!</v>
      </c>
    </row>
    <row r="20" spans="1:6" ht="12.75">
      <c r="A20" s="7" t="s">
        <v>57</v>
      </c>
      <c r="B20" s="8">
        <v>0</v>
      </c>
      <c r="C20" s="8">
        <v>0</v>
      </c>
      <c r="D20" s="8">
        <v>3.5</v>
      </c>
      <c r="E20" s="8">
        <f t="shared" si="0"/>
        <v>3.5</v>
      </c>
      <c r="F20" s="10"/>
    </row>
    <row r="21" spans="1:6" ht="12.75">
      <c r="A21" s="7" t="s">
        <v>64</v>
      </c>
      <c r="B21" s="8">
        <v>163.2</v>
      </c>
      <c r="C21" s="8">
        <v>163.2</v>
      </c>
      <c r="D21" s="8">
        <v>136</v>
      </c>
      <c r="E21" s="8">
        <f t="shared" si="0"/>
        <v>-27.19999999999999</v>
      </c>
      <c r="F21" s="10">
        <f t="shared" si="1"/>
        <v>83.33333333333334</v>
      </c>
    </row>
    <row r="22" spans="1:6" ht="12.75">
      <c r="A22" s="6" t="s">
        <v>17</v>
      </c>
      <c r="B22" s="3">
        <v>8366.22</v>
      </c>
      <c r="C22" s="3">
        <v>8366.22</v>
      </c>
      <c r="D22" s="3">
        <v>7570.35</v>
      </c>
      <c r="E22" s="3">
        <f>D22-C22</f>
        <v>-795.869999999999</v>
      </c>
      <c r="F22" s="4">
        <f>D22/C22*100</f>
        <v>90.48710170184386</v>
      </c>
    </row>
    <row r="23" spans="1:6" s="39" customFormat="1" ht="12.75">
      <c r="A23" s="7" t="s">
        <v>59</v>
      </c>
      <c r="B23" s="8">
        <v>7434.8</v>
      </c>
      <c r="C23" s="8">
        <v>7434.8</v>
      </c>
      <c r="D23" s="8">
        <v>6715.7</v>
      </c>
      <c r="E23" s="8">
        <f>D23-C23</f>
        <v>-719.1000000000004</v>
      </c>
      <c r="F23" s="10">
        <f>D23/C23*100</f>
        <v>90.3279173615968</v>
      </c>
    </row>
    <row r="24" spans="1:6" ht="25.5" hidden="1">
      <c r="A24" s="7" t="s">
        <v>60</v>
      </c>
      <c r="B24" s="8">
        <v>659.8</v>
      </c>
      <c r="C24" s="8">
        <v>0</v>
      </c>
      <c r="D24" s="8">
        <v>0</v>
      </c>
      <c r="E24" s="8">
        <f>D24-C24</f>
        <v>0</v>
      </c>
      <c r="F24" s="10"/>
    </row>
    <row r="25" spans="1:6" ht="15.75">
      <c r="A25" s="13" t="s">
        <v>3</v>
      </c>
      <c r="B25" s="36">
        <f>B26+B27+B28+B29+B30+B31+B32+B33</f>
        <v>13129.220000000001</v>
      </c>
      <c r="C25" s="36">
        <f>C26+C27+C28+C29+C30+C31+C32+C33</f>
        <v>13129.220000000001</v>
      </c>
      <c r="D25" s="36">
        <f>D26+D27+D28+D29+D30+D31+D32+D33</f>
        <v>11913.7</v>
      </c>
      <c r="E25" s="14">
        <f>D25-C25</f>
        <v>-1215.5200000000004</v>
      </c>
      <c r="F25" s="15">
        <f>D25/C25*100</f>
        <v>90.741871946696</v>
      </c>
    </row>
    <row r="26" spans="1:6" ht="12.75">
      <c r="A26" s="21" t="s">
        <v>19</v>
      </c>
      <c r="B26" s="12">
        <v>2627.25</v>
      </c>
      <c r="C26" s="12">
        <v>2627.25</v>
      </c>
      <c r="D26" s="12">
        <v>2520.6</v>
      </c>
      <c r="E26" s="20">
        <f>D26-C26</f>
        <v>-106.65000000000009</v>
      </c>
      <c r="F26" s="10">
        <f>D26/C26*100</f>
        <v>95.94062232372252</v>
      </c>
    </row>
    <row r="27" spans="1:6" ht="12.75">
      <c r="A27" s="21" t="s">
        <v>20</v>
      </c>
      <c r="B27" s="12">
        <v>88.3</v>
      </c>
      <c r="C27" s="12">
        <v>88.3</v>
      </c>
      <c r="D27" s="12">
        <v>22.08</v>
      </c>
      <c r="E27" s="20">
        <f aca="true" t="shared" si="2" ref="E27:E33">D27-C27</f>
        <v>-66.22</v>
      </c>
      <c r="F27" s="10">
        <f aca="true" t="shared" si="3" ref="F27:F33">D27/C27*100</f>
        <v>25.005662514156285</v>
      </c>
    </row>
    <row r="28" spans="1:6" ht="25.5">
      <c r="A28" s="21" t="s">
        <v>21</v>
      </c>
      <c r="B28" s="12">
        <v>241.28</v>
      </c>
      <c r="C28" s="12">
        <v>241.28</v>
      </c>
      <c r="D28" s="12">
        <v>238.98</v>
      </c>
      <c r="E28" s="20">
        <f t="shared" si="2"/>
        <v>-2.3000000000000114</v>
      </c>
      <c r="F28" s="10">
        <f t="shared" si="3"/>
        <v>99.04675066312997</v>
      </c>
    </row>
    <row r="29" spans="1:6" ht="12.75">
      <c r="A29" s="21" t="s">
        <v>22</v>
      </c>
      <c r="B29" s="12">
        <v>2323</v>
      </c>
      <c r="C29" s="12">
        <v>2323</v>
      </c>
      <c r="D29" s="12">
        <v>2234.92</v>
      </c>
      <c r="E29" s="20">
        <f t="shared" si="2"/>
        <v>-88.07999999999993</v>
      </c>
      <c r="F29" s="10">
        <f t="shared" si="3"/>
        <v>96.2083512699096</v>
      </c>
    </row>
    <row r="30" spans="1:6" ht="12.75">
      <c r="A30" s="21" t="s">
        <v>23</v>
      </c>
      <c r="B30" s="12">
        <v>4037.48</v>
      </c>
      <c r="C30" s="12">
        <v>4037.48</v>
      </c>
      <c r="D30" s="12">
        <v>3158.32</v>
      </c>
      <c r="E30" s="20">
        <f t="shared" si="2"/>
        <v>-879.1599999999999</v>
      </c>
      <c r="F30" s="10">
        <f t="shared" si="3"/>
        <v>78.22503145526419</v>
      </c>
    </row>
    <row r="31" spans="1:6" ht="12.75" customHeight="1">
      <c r="A31" s="21" t="s">
        <v>24</v>
      </c>
      <c r="B31" s="12">
        <v>3357.71</v>
      </c>
      <c r="C31" s="12">
        <v>3357.71</v>
      </c>
      <c r="D31" s="12">
        <v>3322.35</v>
      </c>
      <c r="E31" s="20">
        <f t="shared" si="2"/>
        <v>-35.36000000000013</v>
      </c>
      <c r="F31" s="10">
        <f t="shared" si="3"/>
        <v>98.94690131071474</v>
      </c>
    </row>
    <row r="32" spans="1:6" ht="12.75" customHeight="1">
      <c r="A32" s="21" t="s">
        <v>25</v>
      </c>
      <c r="B32" s="12">
        <v>421.6</v>
      </c>
      <c r="C32" s="12">
        <v>421.6</v>
      </c>
      <c r="D32" s="12">
        <v>383.85</v>
      </c>
      <c r="E32" s="20">
        <f t="shared" si="2"/>
        <v>-37.75</v>
      </c>
      <c r="F32" s="10">
        <f t="shared" si="3"/>
        <v>91.04601518026566</v>
      </c>
    </row>
    <row r="33" spans="1:6" ht="12.75" customHeight="1">
      <c r="A33" s="21" t="s">
        <v>72</v>
      </c>
      <c r="B33" s="12">
        <v>32.6</v>
      </c>
      <c r="C33" s="12">
        <v>32.6</v>
      </c>
      <c r="D33" s="12">
        <v>32.6</v>
      </c>
      <c r="E33" s="20">
        <f t="shared" si="2"/>
        <v>0</v>
      </c>
      <c r="F33" s="10">
        <f t="shared" si="3"/>
        <v>100</v>
      </c>
    </row>
    <row r="34" spans="1:6" s="19" customFormat="1" ht="15.75">
      <c r="A34" s="17" t="s">
        <v>27</v>
      </c>
      <c r="B34" s="24">
        <f>B7-B25</f>
        <v>-806.9000000000015</v>
      </c>
      <c r="C34" s="24">
        <f>C7-C25</f>
        <v>-806.9000000000015</v>
      </c>
      <c r="D34" s="24">
        <f>D7-D25</f>
        <v>153.70000000000073</v>
      </c>
      <c r="E34" s="16"/>
      <c r="F34" s="15"/>
    </row>
    <row r="35" spans="1:6" ht="25.5">
      <c r="A35" s="22" t="s">
        <v>4</v>
      </c>
      <c r="B35" s="25">
        <f>B36+B37</f>
        <v>806.9</v>
      </c>
      <c r="C35" s="25">
        <f>C36+C37</f>
        <v>806.9</v>
      </c>
      <c r="D35" s="25">
        <f>D36+D37</f>
        <v>-153.7</v>
      </c>
      <c r="E35" s="3"/>
      <c r="F35" s="4"/>
    </row>
    <row r="36" spans="1:6" ht="12.75" customHeight="1">
      <c r="A36" s="21" t="s">
        <v>11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78</v>
      </c>
      <c r="B37" s="26">
        <v>806.9</v>
      </c>
      <c r="C37" s="26">
        <v>806.9</v>
      </c>
      <c r="D37" s="26">
        <v>-153.7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30</v>
      </c>
      <c r="B1" s="44"/>
      <c r="C1" s="44"/>
      <c r="D1" s="44"/>
      <c r="E1" s="44"/>
      <c r="F1" s="44"/>
    </row>
    <row r="2" spans="1:6" ht="15.75">
      <c r="A2" s="44" t="s">
        <v>76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40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75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B8+B21</f>
        <v>8020.72</v>
      </c>
      <c r="C7" s="36">
        <f>C8+C21</f>
        <v>8020.72</v>
      </c>
      <c r="D7" s="36">
        <f>D8+D21</f>
        <v>7955.03</v>
      </c>
      <c r="E7" s="16">
        <f>D7-C7</f>
        <v>-65.69000000000051</v>
      </c>
      <c r="F7" s="15">
        <f aca="true" t="shared" si="0" ref="F7:F17">D7/C7*100</f>
        <v>99.18099621979074</v>
      </c>
    </row>
    <row r="8" spans="1:6" ht="12.75">
      <c r="A8" s="6" t="s">
        <v>18</v>
      </c>
      <c r="B8" s="3">
        <f>SUM(B9:B20)</f>
        <v>1976.3300000000002</v>
      </c>
      <c r="C8" s="3">
        <f>SUM(C9:C20)</f>
        <v>1976.3300000000002</v>
      </c>
      <c r="D8" s="3">
        <f>SUM(D9:D20)</f>
        <v>1978.9599999999998</v>
      </c>
      <c r="E8" s="3">
        <f>D8-C8</f>
        <v>2.6299999999996544</v>
      </c>
      <c r="F8" s="4">
        <f t="shared" si="0"/>
        <v>100.13307494193782</v>
      </c>
    </row>
    <row r="9" spans="1:6" ht="12.75">
      <c r="A9" s="7" t="s">
        <v>5</v>
      </c>
      <c r="B9" s="8">
        <v>260.31</v>
      </c>
      <c r="C9" s="8">
        <v>260.31</v>
      </c>
      <c r="D9" s="8">
        <v>256.56</v>
      </c>
      <c r="E9" s="8">
        <f>D9-C9</f>
        <v>-3.75</v>
      </c>
      <c r="F9" s="10">
        <f t="shared" si="0"/>
        <v>98.55940993430909</v>
      </c>
    </row>
    <row r="10" spans="1:6" ht="12.75">
      <c r="A10" s="7" t="s">
        <v>56</v>
      </c>
      <c r="B10" s="8">
        <v>1009.6</v>
      </c>
      <c r="C10" s="8">
        <v>1009.6</v>
      </c>
      <c r="D10" s="8">
        <v>1092.87</v>
      </c>
      <c r="E10" s="8">
        <f aca="true" t="shared" si="1" ref="E10:E20">D10-C10</f>
        <v>83.26999999999987</v>
      </c>
      <c r="F10" s="10">
        <f t="shared" si="0"/>
        <v>108.24782091917591</v>
      </c>
    </row>
    <row r="11" spans="1:6" ht="12.75">
      <c r="A11" s="7" t="s">
        <v>6</v>
      </c>
      <c r="B11" s="8">
        <v>20.44</v>
      </c>
      <c r="C11" s="8">
        <v>20.44</v>
      </c>
      <c r="D11" s="8">
        <v>20.45</v>
      </c>
      <c r="E11" s="8">
        <f t="shared" si="1"/>
        <v>0.00999999999999801</v>
      </c>
      <c r="F11" s="10">
        <f t="shared" si="0"/>
        <v>100.04892367906066</v>
      </c>
    </row>
    <row r="12" spans="1:6" ht="12.75">
      <c r="A12" s="7" t="s">
        <v>12</v>
      </c>
      <c r="B12" s="8">
        <v>131</v>
      </c>
      <c r="C12" s="8">
        <v>131</v>
      </c>
      <c r="D12" s="8">
        <v>112.15</v>
      </c>
      <c r="E12" s="8">
        <f t="shared" si="1"/>
        <v>-18.849999999999994</v>
      </c>
      <c r="F12" s="10">
        <f t="shared" si="0"/>
        <v>85.61068702290076</v>
      </c>
    </row>
    <row r="13" spans="1:6" ht="12.75">
      <c r="A13" s="7" t="s">
        <v>44</v>
      </c>
      <c r="B13" s="8">
        <v>15</v>
      </c>
      <c r="C13" s="8">
        <v>15</v>
      </c>
      <c r="D13" s="8">
        <v>15.58</v>
      </c>
      <c r="E13" s="8">
        <f t="shared" si="1"/>
        <v>0.5800000000000001</v>
      </c>
      <c r="F13" s="10">
        <f t="shared" si="0"/>
        <v>103.86666666666666</v>
      </c>
    </row>
    <row r="14" spans="1:6" ht="12.75">
      <c r="A14" s="7" t="s">
        <v>45</v>
      </c>
      <c r="B14" s="8">
        <v>294.5</v>
      </c>
      <c r="C14" s="8">
        <v>294.5</v>
      </c>
      <c r="D14" s="8">
        <v>258.55</v>
      </c>
      <c r="E14" s="8">
        <f t="shared" si="1"/>
        <v>-35.94999999999999</v>
      </c>
      <c r="F14" s="10">
        <f t="shared" si="0"/>
        <v>87.79286926994907</v>
      </c>
    </row>
    <row r="15" spans="1:6" ht="12.75">
      <c r="A15" s="7" t="s">
        <v>13</v>
      </c>
      <c r="B15" s="8">
        <v>215.5</v>
      </c>
      <c r="C15" s="8">
        <v>215.5</v>
      </c>
      <c r="D15" s="8">
        <v>154</v>
      </c>
      <c r="E15" s="8">
        <f t="shared" si="1"/>
        <v>-61.5</v>
      </c>
      <c r="F15" s="10">
        <f t="shared" si="0"/>
        <v>71.46171693735499</v>
      </c>
    </row>
    <row r="16" spans="1:6" ht="12.75">
      <c r="A16" s="7" t="s">
        <v>33</v>
      </c>
      <c r="B16" s="8">
        <v>1.9</v>
      </c>
      <c r="C16" s="8">
        <v>1.9</v>
      </c>
      <c r="D16" s="8">
        <v>1.9</v>
      </c>
      <c r="E16" s="8">
        <f t="shared" si="1"/>
        <v>0</v>
      </c>
      <c r="F16" s="10">
        <f t="shared" si="0"/>
        <v>100</v>
      </c>
    </row>
    <row r="17" spans="1:6" ht="12.75">
      <c r="A17" s="9" t="s">
        <v>65</v>
      </c>
      <c r="B17" s="8">
        <v>7.26</v>
      </c>
      <c r="C17" s="8">
        <v>7.26</v>
      </c>
      <c r="D17" s="8">
        <v>20.36</v>
      </c>
      <c r="E17" s="8">
        <f t="shared" si="1"/>
        <v>13.1</v>
      </c>
      <c r="F17" s="10">
        <f t="shared" si="0"/>
        <v>280.44077134986225</v>
      </c>
    </row>
    <row r="18" spans="1:6" ht="12.75" hidden="1">
      <c r="A18" s="9" t="s">
        <v>69</v>
      </c>
      <c r="B18" s="8">
        <v>0</v>
      </c>
      <c r="C18" s="8">
        <v>0</v>
      </c>
      <c r="D18" s="8">
        <v>0</v>
      </c>
      <c r="E18" s="8">
        <f t="shared" si="1"/>
        <v>0</v>
      </c>
      <c r="F18" s="10"/>
    </row>
    <row r="19" spans="1:6" ht="12.75">
      <c r="A19" s="7" t="s">
        <v>57</v>
      </c>
      <c r="B19" s="8">
        <v>20.82</v>
      </c>
      <c r="C19" s="8">
        <v>20.82</v>
      </c>
      <c r="D19" s="8">
        <v>46.54</v>
      </c>
      <c r="E19" s="8">
        <f t="shared" si="1"/>
        <v>25.72</v>
      </c>
      <c r="F19" s="10">
        <f>D19/C19*100</f>
        <v>223.53506243996156</v>
      </c>
    </row>
    <row r="20" spans="1:6" ht="12.75" hidden="1">
      <c r="A20" s="7" t="s">
        <v>16</v>
      </c>
      <c r="B20" s="8">
        <v>0</v>
      </c>
      <c r="C20" s="8">
        <v>0</v>
      </c>
      <c r="D20" s="8">
        <v>0</v>
      </c>
      <c r="E20" s="8">
        <f t="shared" si="1"/>
        <v>0</v>
      </c>
      <c r="F20" s="10"/>
    </row>
    <row r="21" spans="1:6" ht="12.75">
      <c r="A21" s="6" t="s">
        <v>17</v>
      </c>
      <c r="B21" s="3">
        <v>6044.39</v>
      </c>
      <c r="C21" s="3">
        <v>6044.39</v>
      </c>
      <c r="D21" s="3">
        <v>5976.07</v>
      </c>
      <c r="E21" s="3">
        <f>D21-C21</f>
        <v>-68.32000000000062</v>
      </c>
      <c r="F21" s="4">
        <f>D21/C21*100</f>
        <v>98.86969570130319</v>
      </c>
    </row>
    <row r="22" spans="1:6" ht="12.75">
      <c r="A22" s="7" t="s">
        <v>59</v>
      </c>
      <c r="B22" s="8">
        <v>5672</v>
      </c>
      <c r="C22" s="8">
        <v>5672</v>
      </c>
      <c r="D22" s="8">
        <v>5672</v>
      </c>
      <c r="E22" s="8">
        <f>D22-C22</f>
        <v>0</v>
      </c>
      <c r="F22" s="10">
        <f>D22/C22*100</f>
        <v>100</v>
      </c>
    </row>
    <row r="23" spans="1:6" ht="25.5" hidden="1">
      <c r="A23" s="7" t="s">
        <v>60</v>
      </c>
      <c r="B23" s="37">
        <v>518.7</v>
      </c>
      <c r="C23" s="8">
        <v>0</v>
      </c>
      <c r="D23" s="37">
        <v>0</v>
      </c>
      <c r="E23" s="8">
        <f>D23-C23</f>
        <v>0</v>
      </c>
      <c r="F23" s="10" t="s">
        <v>62</v>
      </c>
    </row>
    <row r="24" spans="1:6" ht="15.75">
      <c r="A24" s="13" t="s">
        <v>3</v>
      </c>
      <c r="B24" s="36">
        <f>SUM(B25:B33)</f>
        <v>8020.719999999999</v>
      </c>
      <c r="C24" s="36">
        <f>SUM(C25:C33)</f>
        <v>8020.719999999999</v>
      </c>
      <c r="D24" s="36">
        <f>SUM(D25:D33)</f>
        <v>7676.2699999999995</v>
      </c>
      <c r="E24" s="14">
        <f>D24-C24</f>
        <v>-344.4499999999998</v>
      </c>
      <c r="F24" s="15">
        <f>D24/C24*100</f>
        <v>95.70549776079953</v>
      </c>
    </row>
    <row r="25" spans="1:6" ht="12.75">
      <c r="A25" s="21" t="s">
        <v>19</v>
      </c>
      <c r="B25" s="12">
        <v>2222.69</v>
      </c>
      <c r="C25" s="12">
        <v>2222.69</v>
      </c>
      <c r="D25" s="12">
        <v>2176.7</v>
      </c>
      <c r="E25" s="20">
        <f>D25-C25</f>
        <v>-45.99000000000024</v>
      </c>
      <c r="F25" s="10">
        <f>D25/C25*100</f>
        <v>97.930885548592</v>
      </c>
    </row>
    <row r="26" spans="1:6" ht="12.75">
      <c r="A26" s="21" t="s">
        <v>20</v>
      </c>
      <c r="B26" s="12">
        <v>88.3</v>
      </c>
      <c r="C26" s="12">
        <v>88.3</v>
      </c>
      <c r="D26" s="12">
        <v>22.08</v>
      </c>
      <c r="E26" s="20">
        <f aca="true" t="shared" si="2" ref="E26:E33">D26-C26</f>
        <v>-66.22</v>
      </c>
      <c r="F26" s="10">
        <f aca="true" t="shared" si="3" ref="F26:F32">D26/C26*100</f>
        <v>25.005662514156285</v>
      </c>
    </row>
    <row r="27" spans="1:6" ht="25.5">
      <c r="A27" s="21" t="s">
        <v>21</v>
      </c>
      <c r="B27" s="12">
        <v>315.5</v>
      </c>
      <c r="C27" s="12">
        <v>315.5</v>
      </c>
      <c r="D27" s="12">
        <v>315.08</v>
      </c>
      <c r="E27" s="20">
        <f t="shared" si="2"/>
        <v>-0.4200000000000159</v>
      </c>
      <c r="F27" s="10">
        <f t="shared" si="3"/>
        <v>99.86687797147384</v>
      </c>
    </row>
    <row r="28" spans="1:6" ht="12.75">
      <c r="A28" s="21" t="s">
        <v>22</v>
      </c>
      <c r="B28" s="12">
        <v>1015.6</v>
      </c>
      <c r="C28" s="12">
        <v>1015.6</v>
      </c>
      <c r="D28" s="12">
        <v>1015.6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23</v>
      </c>
      <c r="B29" s="12">
        <v>1745.58</v>
      </c>
      <c r="C29" s="12">
        <v>1745.58</v>
      </c>
      <c r="D29" s="12">
        <v>1555.5</v>
      </c>
      <c r="E29" s="20">
        <f t="shared" si="2"/>
        <v>-190.07999999999993</v>
      </c>
      <c r="F29" s="10">
        <f t="shared" si="3"/>
        <v>89.11078266249613</v>
      </c>
    </row>
    <row r="30" spans="1:6" ht="12.75" customHeight="1">
      <c r="A30" s="21" t="s">
        <v>24</v>
      </c>
      <c r="B30" s="12">
        <v>2373.81</v>
      </c>
      <c r="C30" s="12">
        <v>2373.81</v>
      </c>
      <c r="D30" s="12">
        <v>2333.77</v>
      </c>
      <c r="E30" s="20">
        <f t="shared" si="2"/>
        <v>-40.039999999999964</v>
      </c>
      <c r="F30" s="10">
        <f t="shared" si="3"/>
        <v>98.31326011770109</v>
      </c>
    </row>
    <row r="31" spans="1:6" ht="12.75" customHeight="1">
      <c r="A31" s="21" t="s">
        <v>63</v>
      </c>
      <c r="B31" s="12">
        <v>26.4</v>
      </c>
      <c r="C31" s="12">
        <v>26.4</v>
      </c>
      <c r="D31" s="12">
        <v>24.7</v>
      </c>
      <c r="E31" s="20">
        <f t="shared" si="2"/>
        <v>-1.6999999999999993</v>
      </c>
      <c r="F31" s="10"/>
    </row>
    <row r="32" spans="1:6" ht="12.75" customHeight="1">
      <c r="A32" s="21" t="s">
        <v>25</v>
      </c>
      <c r="B32" s="12">
        <v>232.84</v>
      </c>
      <c r="C32" s="12">
        <v>232.84</v>
      </c>
      <c r="D32" s="12">
        <v>232.84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26</v>
      </c>
      <c r="B33" s="12">
        <v>0</v>
      </c>
      <c r="C33" s="12">
        <v>0</v>
      </c>
      <c r="D33" s="12">
        <v>0</v>
      </c>
      <c r="E33" s="20">
        <f t="shared" si="2"/>
        <v>0</v>
      </c>
      <c r="F33" s="10"/>
    </row>
    <row r="34" spans="1:6" s="19" customFormat="1" ht="15.75">
      <c r="A34" s="17" t="s">
        <v>27</v>
      </c>
      <c r="B34" s="18">
        <f>B7-B24</f>
        <v>0</v>
      </c>
      <c r="C34" s="18">
        <f>C7-C24</f>
        <v>0</v>
      </c>
      <c r="D34" s="18">
        <f>D7-D24</f>
        <v>278.7600000000002</v>
      </c>
      <c r="E34" s="16"/>
      <c r="F34" s="15"/>
    </row>
    <row r="35" spans="1:6" ht="25.5">
      <c r="A35" s="22" t="s">
        <v>4</v>
      </c>
      <c r="B35" s="5">
        <f>B36+B37</f>
        <v>0</v>
      </c>
      <c r="C35" s="5">
        <f>C36+C37</f>
        <v>0</v>
      </c>
      <c r="D35" s="5">
        <f>D36+D37</f>
        <v>-278.76</v>
      </c>
      <c r="E35" s="3"/>
      <c r="F35" s="4"/>
    </row>
    <row r="36" spans="1:6" ht="12.75" customHeight="1">
      <c r="A36" s="21" t="s">
        <v>11</v>
      </c>
      <c r="B36" s="11">
        <v>0</v>
      </c>
      <c r="C36" s="11">
        <v>0</v>
      </c>
      <c r="D36" s="11">
        <v>0</v>
      </c>
      <c r="E36" s="8"/>
      <c r="F36" s="10"/>
    </row>
    <row r="37" spans="1:6" ht="12.75" customHeight="1">
      <c r="A37" s="21" t="s">
        <v>77</v>
      </c>
      <c r="B37" s="11">
        <v>0</v>
      </c>
      <c r="C37" s="11">
        <v>0</v>
      </c>
      <c r="D37" s="11">
        <v>-278.76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31</v>
      </c>
      <c r="B1" s="44"/>
      <c r="C1" s="44"/>
      <c r="D1" s="44"/>
      <c r="E1" s="44"/>
      <c r="F1" s="44"/>
    </row>
    <row r="2" spans="1:6" ht="15.75">
      <c r="A2" s="44" t="s">
        <v>74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41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75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B8+B22</f>
        <v>12348.39</v>
      </c>
      <c r="C7" s="36">
        <f>C8+C22</f>
        <v>12348.39</v>
      </c>
      <c r="D7" s="36">
        <f>D8+D22</f>
        <v>11970.470000000001</v>
      </c>
      <c r="E7" s="16">
        <f>D7-C7</f>
        <v>-377.91999999999825</v>
      </c>
      <c r="F7" s="15">
        <f>D7/C7*100</f>
        <v>96.93952005079205</v>
      </c>
    </row>
    <row r="8" spans="1:6" ht="12.75">
      <c r="A8" s="6" t="s">
        <v>18</v>
      </c>
      <c r="B8" s="3">
        <f>SUM(B9:B21)</f>
        <v>3583.5000000000005</v>
      </c>
      <c r="C8" s="3">
        <f>SUM(C9:C21)</f>
        <v>3583.5000000000005</v>
      </c>
      <c r="D8" s="3">
        <f>SUM(D9:D21)</f>
        <v>3272.6</v>
      </c>
      <c r="E8" s="3">
        <f>D8-C8</f>
        <v>-310.90000000000055</v>
      </c>
      <c r="F8" s="4">
        <f>D8/C8*100</f>
        <v>91.32412445932746</v>
      </c>
    </row>
    <row r="9" spans="1:6" ht="12.75">
      <c r="A9" s="7" t="s">
        <v>5</v>
      </c>
      <c r="B9" s="8">
        <v>594</v>
      </c>
      <c r="C9" s="8">
        <v>594</v>
      </c>
      <c r="D9" s="8">
        <v>384.71</v>
      </c>
      <c r="E9" s="8">
        <f>D9-C9</f>
        <v>-209.29000000000002</v>
      </c>
      <c r="F9" s="10">
        <f>D9/C9*100</f>
        <v>64.76599326599326</v>
      </c>
    </row>
    <row r="10" spans="1:6" ht="12.75">
      <c r="A10" s="7" t="s">
        <v>56</v>
      </c>
      <c r="B10" s="8">
        <v>683</v>
      </c>
      <c r="C10" s="8">
        <v>683</v>
      </c>
      <c r="D10" s="8">
        <v>821.49</v>
      </c>
      <c r="E10" s="8">
        <f aca="true" t="shared" si="0" ref="E10:E21">D10-C10</f>
        <v>138.49</v>
      </c>
      <c r="F10" s="10">
        <f aca="true" t="shared" si="1" ref="F10:F18">D10/C10*100</f>
        <v>120.27672035139092</v>
      </c>
    </row>
    <row r="11" spans="1:6" ht="12.75">
      <c r="A11" s="7" t="s">
        <v>6</v>
      </c>
      <c r="B11" s="8">
        <v>3.5</v>
      </c>
      <c r="C11" s="8">
        <v>3.5</v>
      </c>
      <c r="D11" s="8">
        <v>3.38</v>
      </c>
      <c r="E11" s="8">
        <f t="shared" si="0"/>
        <v>-0.1200000000000001</v>
      </c>
      <c r="F11" s="10">
        <f t="shared" si="1"/>
        <v>96.57142857142857</v>
      </c>
    </row>
    <row r="12" spans="1:6" ht="12.75">
      <c r="A12" s="7" t="s">
        <v>12</v>
      </c>
      <c r="B12" s="8">
        <v>475.7</v>
      </c>
      <c r="C12" s="8">
        <v>475.7</v>
      </c>
      <c r="D12" s="8">
        <v>329.74</v>
      </c>
      <c r="E12" s="8">
        <f t="shared" si="0"/>
        <v>-145.95999999999998</v>
      </c>
      <c r="F12" s="10">
        <f t="shared" si="1"/>
        <v>69.3167963001892</v>
      </c>
    </row>
    <row r="13" spans="1:6" ht="12.75">
      <c r="A13" s="7" t="s">
        <v>44</v>
      </c>
      <c r="B13" s="8">
        <v>3.6</v>
      </c>
      <c r="C13" s="8">
        <v>3.6</v>
      </c>
      <c r="D13" s="8">
        <v>3.87</v>
      </c>
      <c r="E13" s="8">
        <f t="shared" si="0"/>
        <v>0.27</v>
      </c>
      <c r="F13" s="10">
        <f t="shared" si="1"/>
        <v>107.5</v>
      </c>
    </row>
    <row r="14" spans="1:6" ht="12.75">
      <c r="A14" s="7" t="s">
        <v>45</v>
      </c>
      <c r="B14" s="8">
        <v>794.3</v>
      </c>
      <c r="C14" s="8">
        <v>794.3</v>
      </c>
      <c r="D14" s="8">
        <v>675.24</v>
      </c>
      <c r="E14" s="8">
        <f t="shared" si="0"/>
        <v>-119.05999999999995</v>
      </c>
      <c r="F14" s="10">
        <f t="shared" si="1"/>
        <v>85.01070124638048</v>
      </c>
    </row>
    <row r="15" spans="1:6" ht="12.75">
      <c r="A15" s="7" t="s">
        <v>13</v>
      </c>
      <c r="B15" s="8">
        <v>950.4</v>
      </c>
      <c r="C15" s="8">
        <v>950.4</v>
      </c>
      <c r="D15" s="8">
        <v>948.35</v>
      </c>
      <c r="E15" s="8">
        <f t="shared" si="0"/>
        <v>-2.0499999999999545</v>
      </c>
      <c r="F15" s="10">
        <f t="shared" si="1"/>
        <v>99.78430134680136</v>
      </c>
    </row>
    <row r="16" spans="1:6" ht="12.75">
      <c r="A16" s="7" t="s">
        <v>33</v>
      </c>
      <c r="B16" s="8">
        <v>9.4</v>
      </c>
      <c r="C16" s="8">
        <v>9.4</v>
      </c>
      <c r="D16" s="8">
        <v>1.5</v>
      </c>
      <c r="E16" s="8">
        <f t="shared" si="0"/>
        <v>-7.9</v>
      </c>
      <c r="F16" s="10">
        <f t="shared" si="1"/>
        <v>15.957446808510637</v>
      </c>
    </row>
    <row r="17" spans="1:6" ht="12.75">
      <c r="A17" s="9" t="s">
        <v>8</v>
      </c>
      <c r="B17" s="8">
        <v>39.3</v>
      </c>
      <c r="C17" s="8">
        <v>39.3</v>
      </c>
      <c r="D17" s="8">
        <v>38.4</v>
      </c>
      <c r="E17" s="8">
        <f t="shared" si="0"/>
        <v>-0.8999999999999986</v>
      </c>
      <c r="F17" s="10">
        <f t="shared" si="1"/>
        <v>97.70992366412214</v>
      </c>
    </row>
    <row r="18" spans="1:6" ht="12.75">
      <c r="A18" s="7" t="s">
        <v>65</v>
      </c>
      <c r="B18" s="8">
        <v>30.3</v>
      </c>
      <c r="C18" s="8">
        <v>30.3</v>
      </c>
      <c r="D18" s="8">
        <v>60.39</v>
      </c>
      <c r="E18" s="8">
        <f t="shared" si="0"/>
        <v>30.09</v>
      </c>
      <c r="F18" s="10">
        <f t="shared" si="1"/>
        <v>199.30693069306932</v>
      </c>
    </row>
    <row r="19" spans="1:6" ht="12.75">
      <c r="A19" s="7" t="s">
        <v>69</v>
      </c>
      <c r="B19" s="8">
        <v>0</v>
      </c>
      <c r="C19" s="8">
        <v>0</v>
      </c>
      <c r="D19" s="8">
        <v>2.24</v>
      </c>
      <c r="E19" s="8">
        <f t="shared" si="0"/>
        <v>2.24</v>
      </c>
      <c r="F19" s="10"/>
    </row>
    <row r="20" spans="1:6" ht="12.75" hidden="1">
      <c r="A20" s="7" t="s">
        <v>57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16</v>
      </c>
      <c r="B21" s="8">
        <v>0</v>
      </c>
      <c r="C21" s="8">
        <v>0</v>
      </c>
      <c r="D21" s="8">
        <v>3.29</v>
      </c>
      <c r="E21" s="8">
        <f t="shared" si="0"/>
        <v>3.29</v>
      </c>
      <c r="F21" s="10"/>
    </row>
    <row r="22" spans="1:6" ht="12.75">
      <c r="A22" s="6" t="s">
        <v>17</v>
      </c>
      <c r="B22" s="3">
        <v>8764.89</v>
      </c>
      <c r="C22" s="3">
        <v>8764.89</v>
      </c>
      <c r="D22" s="3">
        <v>8697.87</v>
      </c>
      <c r="E22" s="3">
        <f>D22-C22</f>
        <v>-67.01999999999862</v>
      </c>
      <c r="F22" s="4">
        <f>D22/C22*100</f>
        <v>99.2353583444858</v>
      </c>
    </row>
    <row r="23" spans="1:6" s="39" customFormat="1" ht="12.75">
      <c r="A23" s="7" t="s">
        <v>59</v>
      </c>
      <c r="B23" s="8">
        <v>7495.3</v>
      </c>
      <c r="C23" s="8">
        <v>7495.3</v>
      </c>
      <c r="D23" s="8">
        <v>7495.3</v>
      </c>
      <c r="E23" s="8">
        <f>D23-C23</f>
        <v>0</v>
      </c>
      <c r="F23" s="10">
        <f>D23/C23*100</f>
        <v>100</v>
      </c>
    </row>
    <row r="24" spans="1:6" ht="25.5" hidden="1">
      <c r="A24" s="7" t="s">
        <v>60</v>
      </c>
      <c r="B24" s="8">
        <v>1066</v>
      </c>
      <c r="C24" s="8">
        <v>0</v>
      </c>
      <c r="D24" s="8">
        <v>0</v>
      </c>
      <c r="E24" s="8">
        <f>D24-C24</f>
        <v>0</v>
      </c>
      <c r="F24" s="10"/>
    </row>
    <row r="25" spans="1:6" ht="15.75">
      <c r="A25" s="13" t="s">
        <v>3</v>
      </c>
      <c r="B25" s="36">
        <f>B26+B27+B28+B29+B30+B31+B32+B33</f>
        <v>12539.470000000001</v>
      </c>
      <c r="C25" s="36">
        <f>C26+C27+C28+C29+C30+C31+C32+C33</f>
        <v>12539.470000000001</v>
      </c>
      <c r="D25" s="36">
        <f>D26+D27+D28+D29+D30+D31+D32+D33</f>
        <v>11768.39</v>
      </c>
      <c r="E25" s="14">
        <f>E26+E27+E28+E29+E30+E31+E32+E33</f>
        <v>-771.0799999999998</v>
      </c>
      <c r="F25" s="15">
        <f>D25/C25*100</f>
        <v>93.85077678721667</v>
      </c>
    </row>
    <row r="26" spans="1:6" ht="12.75">
      <c r="A26" s="21" t="s">
        <v>19</v>
      </c>
      <c r="B26" s="12">
        <v>4156.84</v>
      </c>
      <c r="C26" s="12">
        <v>4156.84</v>
      </c>
      <c r="D26" s="12">
        <v>3642.51</v>
      </c>
      <c r="E26" s="20">
        <f aca="true" t="shared" si="2" ref="E26:E33">D26-C26</f>
        <v>-514.3299999999999</v>
      </c>
      <c r="F26" s="10">
        <f aca="true" t="shared" si="3" ref="F26:F32">D26/C26*100</f>
        <v>87.6268992792602</v>
      </c>
    </row>
    <row r="27" spans="1:6" ht="12.75">
      <c r="A27" s="21" t="s">
        <v>20</v>
      </c>
      <c r="B27" s="12">
        <v>88.3</v>
      </c>
      <c r="C27" s="12">
        <v>88.3</v>
      </c>
      <c r="D27" s="12">
        <v>22.08</v>
      </c>
      <c r="E27" s="20">
        <f t="shared" si="2"/>
        <v>-66.22</v>
      </c>
      <c r="F27" s="10">
        <f t="shared" si="3"/>
        <v>25.005662514156285</v>
      </c>
    </row>
    <row r="28" spans="1:6" ht="25.5">
      <c r="A28" s="21" t="s">
        <v>21</v>
      </c>
      <c r="B28" s="12">
        <v>81.8</v>
      </c>
      <c r="C28" s="12">
        <v>81.8</v>
      </c>
      <c r="D28" s="12">
        <v>70.98</v>
      </c>
      <c r="E28" s="20">
        <f t="shared" si="2"/>
        <v>-10.819999999999993</v>
      </c>
      <c r="F28" s="10">
        <f t="shared" si="3"/>
        <v>86.77261613691932</v>
      </c>
    </row>
    <row r="29" spans="1:6" ht="12.75">
      <c r="A29" s="21" t="s">
        <v>22</v>
      </c>
      <c r="B29" s="12">
        <v>1313.9</v>
      </c>
      <c r="C29" s="12">
        <v>1313.9</v>
      </c>
      <c r="D29" s="12">
        <v>1313.9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23</v>
      </c>
      <c r="B30" s="12">
        <v>2550.63</v>
      </c>
      <c r="C30" s="12">
        <v>2550.63</v>
      </c>
      <c r="D30" s="12">
        <v>2376.26</v>
      </c>
      <c r="E30" s="20">
        <f t="shared" si="2"/>
        <v>-174.3699999999999</v>
      </c>
      <c r="F30" s="10">
        <f t="shared" si="3"/>
        <v>93.16364976496003</v>
      </c>
    </row>
    <row r="31" spans="1:6" ht="12.75" customHeight="1">
      <c r="A31" s="21" t="s">
        <v>24</v>
      </c>
      <c r="B31" s="12">
        <v>4188.25</v>
      </c>
      <c r="C31" s="12">
        <v>4188.25</v>
      </c>
      <c r="D31" s="12">
        <v>4188.25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25</v>
      </c>
      <c r="B32" s="12">
        <v>159.75</v>
      </c>
      <c r="C32" s="12">
        <v>159.75</v>
      </c>
      <c r="D32" s="12">
        <v>154.41</v>
      </c>
      <c r="E32" s="20">
        <f t="shared" si="2"/>
        <v>-5.340000000000003</v>
      </c>
      <c r="F32" s="10">
        <f t="shared" si="3"/>
        <v>96.65727699530517</v>
      </c>
    </row>
    <row r="33" spans="1:6" ht="12.75" customHeight="1">
      <c r="A33" s="21" t="s">
        <v>26</v>
      </c>
      <c r="B33" s="12">
        <v>0</v>
      </c>
      <c r="C33" s="12">
        <v>0</v>
      </c>
      <c r="D33" s="12">
        <v>0</v>
      </c>
      <c r="E33" s="20">
        <f t="shared" si="2"/>
        <v>0</v>
      </c>
      <c r="F33" s="10"/>
    </row>
    <row r="34" spans="1:6" s="19" customFormat="1" ht="15.75">
      <c r="A34" s="17" t="s">
        <v>27</v>
      </c>
      <c r="B34" s="24">
        <f>B7-B25</f>
        <v>-191.08000000000175</v>
      </c>
      <c r="C34" s="24">
        <f>C7-C25</f>
        <v>-191.08000000000175</v>
      </c>
      <c r="D34" s="24">
        <f>D7-D25</f>
        <v>202.08000000000175</v>
      </c>
      <c r="E34" s="16"/>
      <c r="F34" s="15"/>
    </row>
    <row r="35" spans="1:6" ht="25.5">
      <c r="A35" s="22" t="s">
        <v>4</v>
      </c>
      <c r="B35" s="25">
        <f>B36+B37</f>
        <v>191.08</v>
      </c>
      <c r="C35" s="25">
        <f>C36+C37</f>
        <v>191.08</v>
      </c>
      <c r="D35" s="25">
        <f>D36+D37</f>
        <v>-202.08</v>
      </c>
      <c r="E35" s="3"/>
      <c r="F35" s="4"/>
    </row>
    <row r="36" spans="1:6" ht="12.75" customHeight="1">
      <c r="A36" s="21" t="s">
        <v>11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77</v>
      </c>
      <c r="B37" s="26">
        <v>191.08</v>
      </c>
      <c r="C37" s="26">
        <v>191.08</v>
      </c>
      <c r="D37" s="26">
        <v>-202.08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32</v>
      </c>
      <c r="B1" s="44"/>
      <c r="C1" s="44"/>
      <c r="D1" s="44"/>
      <c r="E1" s="44"/>
      <c r="F1" s="44"/>
    </row>
    <row r="2" spans="1:6" ht="15.75">
      <c r="A2" s="44" t="s">
        <v>76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42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75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B8+B20</f>
        <v>6275.08</v>
      </c>
      <c r="C7" s="36">
        <f>C8+C20</f>
        <v>6275.08</v>
      </c>
      <c r="D7" s="36">
        <f>D8+D20</f>
        <v>7576.65</v>
      </c>
      <c r="E7" s="16">
        <f>D7-C7</f>
        <v>1301.5699999999997</v>
      </c>
      <c r="F7" s="15">
        <f>D7/C7*100</f>
        <v>120.74188695602285</v>
      </c>
    </row>
    <row r="8" spans="1:6" ht="12.75">
      <c r="A8" s="6" t="s">
        <v>18</v>
      </c>
      <c r="B8" s="3">
        <f>SUM(B9:B19)</f>
        <v>1075.4</v>
      </c>
      <c r="C8" s="3">
        <f>SUM(C9:C19)</f>
        <v>1075.4</v>
      </c>
      <c r="D8" s="3">
        <f>SUM(D9:D19)</f>
        <v>3097.15</v>
      </c>
      <c r="E8" s="3">
        <f>D8-C8</f>
        <v>2021.75</v>
      </c>
      <c r="F8" s="4">
        <f>D8/C8*100</f>
        <v>287.99981402268924</v>
      </c>
    </row>
    <row r="9" spans="1:6" ht="12.75">
      <c r="A9" s="7" t="s">
        <v>5</v>
      </c>
      <c r="B9" s="8">
        <v>128.7</v>
      </c>
      <c r="C9" s="8">
        <v>128.7</v>
      </c>
      <c r="D9" s="8">
        <v>109.29</v>
      </c>
      <c r="E9" s="8">
        <f>D9-C9</f>
        <v>-19.409999999999982</v>
      </c>
      <c r="F9" s="10">
        <f>D9/C9*100</f>
        <v>84.91841491841492</v>
      </c>
    </row>
    <row r="10" spans="1:6" ht="12.75">
      <c r="A10" s="7" t="s">
        <v>56</v>
      </c>
      <c r="B10" s="8">
        <v>406.6</v>
      </c>
      <c r="C10" s="8">
        <v>406.6</v>
      </c>
      <c r="D10" s="8">
        <v>440.08</v>
      </c>
      <c r="E10" s="8">
        <f aca="true" t="shared" si="0" ref="E10:E19">D10-C10</f>
        <v>33.47999999999996</v>
      </c>
      <c r="F10" s="10">
        <f aca="true" t="shared" si="1" ref="F10:F17">D10/C10*100</f>
        <v>108.23413674372846</v>
      </c>
    </row>
    <row r="11" spans="1:6" ht="12.75">
      <c r="A11" s="7" t="s">
        <v>6</v>
      </c>
      <c r="B11" s="8">
        <v>3</v>
      </c>
      <c r="C11" s="8">
        <v>3</v>
      </c>
      <c r="D11" s="8">
        <v>1.74</v>
      </c>
      <c r="E11" s="8">
        <f t="shared" si="0"/>
        <v>-1.26</v>
      </c>
      <c r="F11" s="10">
        <f t="shared" si="1"/>
        <v>57.99999999999999</v>
      </c>
    </row>
    <row r="12" spans="1:6" ht="12.75">
      <c r="A12" s="7" t="s">
        <v>12</v>
      </c>
      <c r="B12" s="8">
        <v>104.7</v>
      </c>
      <c r="C12" s="8">
        <v>104.7</v>
      </c>
      <c r="D12" s="8">
        <v>51.89</v>
      </c>
      <c r="E12" s="8">
        <f t="shared" si="0"/>
        <v>-52.81</v>
      </c>
      <c r="F12" s="10"/>
    </row>
    <row r="13" spans="1:6" ht="12.75">
      <c r="A13" s="7" t="s">
        <v>44</v>
      </c>
      <c r="B13" s="8">
        <v>8.5</v>
      </c>
      <c r="C13" s="8">
        <v>8.5</v>
      </c>
      <c r="D13" s="8">
        <v>6.05</v>
      </c>
      <c r="E13" s="8">
        <f t="shared" si="0"/>
        <v>-2.45</v>
      </c>
      <c r="F13" s="10">
        <f t="shared" si="1"/>
        <v>71.17647058823529</v>
      </c>
    </row>
    <row r="14" spans="1:6" ht="12.75">
      <c r="A14" s="7" t="s">
        <v>45</v>
      </c>
      <c r="B14" s="8">
        <v>156.5</v>
      </c>
      <c r="C14" s="8">
        <v>156.5</v>
      </c>
      <c r="D14" s="8">
        <v>125.43</v>
      </c>
      <c r="E14" s="8">
        <f t="shared" si="0"/>
        <v>-31.069999999999993</v>
      </c>
      <c r="F14" s="10"/>
    </row>
    <row r="15" spans="1:6" ht="12.75">
      <c r="A15" s="7" t="s">
        <v>13</v>
      </c>
      <c r="B15" s="8">
        <v>196.7</v>
      </c>
      <c r="C15" s="8">
        <v>196.7</v>
      </c>
      <c r="D15" s="8">
        <v>150.05</v>
      </c>
      <c r="E15" s="8">
        <f t="shared" si="0"/>
        <v>-46.64999999999998</v>
      </c>
      <c r="F15" s="10">
        <f t="shared" si="1"/>
        <v>76.28368073207932</v>
      </c>
    </row>
    <row r="16" spans="1:6" ht="12.75">
      <c r="A16" s="7" t="s">
        <v>33</v>
      </c>
      <c r="B16" s="8">
        <v>0.7</v>
      </c>
      <c r="C16" s="8">
        <v>0.7</v>
      </c>
      <c r="D16" s="8">
        <v>0.1</v>
      </c>
      <c r="E16" s="8">
        <f t="shared" si="0"/>
        <v>-0.6</v>
      </c>
      <c r="F16" s="10">
        <f t="shared" si="1"/>
        <v>14.285714285714288</v>
      </c>
    </row>
    <row r="17" spans="1:6" ht="12.75" hidden="1">
      <c r="A17" s="7" t="s">
        <v>66</v>
      </c>
      <c r="B17" s="8">
        <v>0</v>
      </c>
      <c r="C17" s="8">
        <v>0</v>
      </c>
      <c r="D17" s="8">
        <v>0</v>
      </c>
      <c r="E17" s="8">
        <f t="shared" si="0"/>
        <v>0</v>
      </c>
      <c r="F17" s="10" t="e">
        <f t="shared" si="1"/>
        <v>#DIV/0!</v>
      </c>
    </row>
    <row r="18" spans="1:6" ht="12.75">
      <c r="A18" s="7" t="s">
        <v>65</v>
      </c>
      <c r="B18" s="8">
        <v>70</v>
      </c>
      <c r="C18" s="8">
        <v>70</v>
      </c>
      <c r="D18" s="8">
        <v>72</v>
      </c>
      <c r="E18" s="8">
        <f t="shared" si="0"/>
        <v>2</v>
      </c>
      <c r="F18" s="10"/>
    </row>
    <row r="19" spans="1:6" ht="12.75">
      <c r="A19" s="7" t="s">
        <v>16</v>
      </c>
      <c r="B19" s="8">
        <v>0</v>
      </c>
      <c r="C19" s="8">
        <v>0</v>
      </c>
      <c r="D19" s="8">
        <v>2140.52</v>
      </c>
      <c r="E19" s="8">
        <f t="shared" si="0"/>
        <v>2140.52</v>
      </c>
      <c r="F19" s="10"/>
    </row>
    <row r="20" spans="1:6" ht="12.75">
      <c r="A20" s="6" t="s">
        <v>17</v>
      </c>
      <c r="B20" s="3">
        <v>5199.68</v>
      </c>
      <c r="C20" s="3">
        <v>5199.68</v>
      </c>
      <c r="D20" s="3">
        <v>4479.5</v>
      </c>
      <c r="E20" s="3">
        <f>D20-C20</f>
        <v>-720.1800000000003</v>
      </c>
      <c r="F20" s="4">
        <f>D20/C20*100</f>
        <v>86.14953227890948</v>
      </c>
    </row>
    <row r="21" spans="1:6" s="39" customFormat="1" ht="12.75">
      <c r="A21" s="7" t="s">
        <v>59</v>
      </c>
      <c r="B21" s="8">
        <v>4967.4</v>
      </c>
      <c r="C21" s="8">
        <v>4967.4</v>
      </c>
      <c r="D21" s="8">
        <v>4313.75</v>
      </c>
      <c r="E21" s="8">
        <f>D21-C21</f>
        <v>-653.6499999999996</v>
      </c>
      <c r="F21" s="10">
        <f>D21/C21*100</f>
        <v>86.84120465434634</v>
      </c>
    </row>
    <row r="22" spans="1:6" ht="15.75">
      <c r="A22" s="13" t="s">
        <v>3</v>
      </c>
      <c r="B22" s="36">
        <f>B23+B24+B25+B26+B27+B28+B29+B30</f>
        <v>6913.57</v>
      </c>
      <c r="C22" s="36">
        <f>C23+C24+C25+C26+C27+C28+C29+C30</f>
        <v>6913.57</v>
      </c>
      <c r="D22" s="36">
        <f>D23+D24+D25+D26+D27+D28+D29+D30</f>
        <v>6448.86</v>
      </c>
      <c r="E22" s="14">
        <f>D22-C22</f>
        <v>-464.71000000000004</v>
      </c>
      <c r="F22" s="15">
        <f>D22/C22*100</f>
        <v>93.27829182318253</v>
      </c>
    </row>
    <row r="23" spans="1:6" ht="12.75">
      <c r="A23" s="21" t="s">
        <v>19</v>
      </c>
      <c r="B23" s="12">
        <v>1986.19</v>
      </c>
      <c r="C23" s="12">
        <v>1986.19</v>
      </c>
      <c r="D23" s="12">
        <v>1795.79</v>
      </c>
      <c r="E23" s="20">
        <f>D23-C23</f>
        <v>-190.4000000000001</v>
      </c>
      <c r="F23" s="10">
        <f>D23/C23*100</f>
        <v>90.41380733968049</v>
      </c>
    </row>
    <row r="24" spans="1:6" ht="12.75">
      <c r="A24" s="21" t="s">
        <v>20</v>
      </c>
      <c r="B24" s="12">
        <v>88.3</v>
      </c>
      <c r="C24" s="12">
        <v>88.3</v>
      </c>
      <c r="D24" s="12">
        <v>22.08</v>
      </c>
      <c r="E24" s="20">
        <f aca="true" t="shared" si="2" ref="E24:E30">D24-C24</f>
        <v>-66.22</v>
      </c>
      <c r="F24" s="10">
        <f aca="true" t="shared" si="3" ref="F24:F30">D24/C24*100</f>
        <v>25.005662514156285</v>
      </c>
    </row>
    <row r="25" spans="1:6" ht="25.5">
      <c r="A25" s="21" t="s">
        <v>21</v>
      </c>
      <c r="B25" s="12">
        <v>452.68</v>
      </c>
      <c r="C25" s="12">
        <v>452.68</v>
      </c>
      <c r="D25" s="12">
        <v>450.88</v>
      </c>
      <c r="E25" s="20">
        <f t="shared" si="2"/>
        <v>-1.8000000000000114</v>
      </c>
      <c r="F25" s="10">
        <f t="shared" si="3"/>
        <v>99.60236811875939</v>
      </c>
    </row>
    <row r="26" spans="1:6" ht="12.75">
      <c r="A26" s="21" t="s">
        <v>22</v>
      </c>
      <c r="B26" s="12">
        <v>537.01</v>
      </c>
      <c r="C26" s="12">
        <v>537.01</v>
      </c>
      <c r="D26" s="12">
        <v>537.01</v>
      </c>
      <c r="E26" s="20">
        <f t="shared" si="2"/>
        <v>0</v>
      </c>
      <c r="F26" s="10">
        <f t="shared" si="3"/>
        <v>100</v>
      </c>
    </row>
    <row r="27" spans="1:6" ht="12.75">
      <c r="A27" s="21" t="s">
        <v>23</v>
      </c>
      <c r="B27" s="12">
        <v>2159.04</v>
      </c>
      <c r="C27" s="12">
        <v>2159.04</v>
      </c>
      <c r="D27" s="12">
        <v>2017.86</v>
      </c>
      <c r="E27" s="20">
        <f t="shared" si="2"/>
        <v>-141.18000000000006</v>
      </c>
      <c r="F27" s="10">
        <f t="shared" si="3"/>
        <v>93.46098265895954</v>
      </c>
    </row>
    <row r="28" spans="1:6" ht="12.75" customHeight="1">
      <c r="A28" s="21" t="s">
        <v>24</v>
      </c>
      <c r="B28" s="12">
        <v>1528.25</v>
      </c>
      <c r="C28" s="12">
        <v>1528.25</v>
      </c>
      <c r="D28" s="12">
        <v>1469.54</v>
      </c>
      <c r="E28" s="20">
        <f t="shared" si="2"/>
        <v>-58.710000000000036</v>
      </c>
      <c r="F28" s="10">
        <f t="shared" si="3"/>
        <v>96.1583510551284</v>
      </c>
    </row>
    <row r="29" spans="1:6" ht="12.75" customHeight="1">
      <c r="A29" s="21" t="s">
        <v>25</v>
      </c>
      <c r="B29" s="12">
        <v>116.9</v>
      </c>
      <c r="C29" s="12">
        <v>116.9</v>
      </c>
      <c r="D29" s="12">
        <v>113.2</v>
      </c>
      <c r="E29" s="20">
        <f t="shared" si="2"/>
        <v>-3.700000000000003</v>
      </c>
      <c r="F29" s="10">
        <f t="shared" si="3"/>
        <v>96.83490162532078</v>
      </c>
    </row>
    <row r="30" spans="1:6" ht="12.75" customHeight="1">
      <c r="A30" s="21" t="s">
        <v>73</v>
      </c>
      <c r="B30" s="12">
        <v>45.2</v>
      </c>
      <c r="C30" s="12">
        <v>45.2</v>
      </c>
      <c r="D30" s="12">
        <v>42.5</v>
      </c>
      <c r="E30" s="20">
        <f t="shared" si="2"/>
        <v>-2.700000000000003</v>
      </c>
      <c r="F30" s="10">
        <f t="shared" si="3"/>
        <v>94.02654867256636</v>
      </c>
    </row>
    <row r="31" spans="1:6" s="19" customFormat="1" ht="15.75">
      <c r="A31" s="17" t="s">
        <v>27</v>
      </c>
      <c r="B31" s="24">
        <f>B7-B22</f>
        <v>-638.4899999999998</v>
      </c>
      <c r="C31" s="24">
        <f>C7-C22</f>
        <v>-638.4899999999998</v>
      </c>
      <c r="D31" s="24">
        <f>D7-D22</f>
        <v>1127.79</v>
      </c>
      <c r="E31" s="16"/>
      <c r="F31" s="15"/>
    </row>
    <row r="32" spans="1:6" ht="25.5">
      <c r="A32" s="22" t="s">
        <v>4</v>
      </c>
      <c r="B32" s="25">
        <f>B33+B34</f>
        <v>638.49</v>
      </c>
      <c r="C32" s="25">
        <f>C33+C34</f>
        <v>638.49</v>
      </c>
      <c r="D32" s="25">
        <f>D33+D34</f>
        <v>-1127.79</v>
      </c>
      <c r="E32" s="3"/>
      <c r="F32" s="4"/>
    </row>
    <row r="33" spans="1:6" ht="12.75" customHeight="1">
      <c r="A33" s="21" t="s">
        <v>11</v>
      </c>
      <c r="B33" s="26">
        <v>0</v>
      </c>
      <c r="C33" s="26">
        <v>0</v>
      </c>
      <c r="D33" s="26">
        <v>0</v>
      </c>
      <c r="E33" s="8"/>
      <c r="F33" s="10"/>
    </row>
    <row r="34" spans="1:6" ht="12.75" customHeight="1">
      <c r="A34" s="21" t="s">
        <v>77</v>
      </c>
      <c r="B34" s="26">
        <v>638.49</v>
      </c>
      <c r="C34" s="26">
        <v>638.49</v>
      </c>
      <c r="D34" s="26">
        <v>-1127.79</v>
      </c>
      <c r="E34" s="8"/>
      <c r="F34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.75">
      <c r="A1" s="44" t="s">
        <v>34</v>
      </c>
      <c r="B1" s="44"/>
      <c r="C1" s="44"/>
      <c r="D1" s="44"/>
      <c r="E1" s="44"/>
      <c r="F1" s="44"/>
    </row>
    <row r="2" spans="1:6" ht="15.75">
      <c r="A2" s="44" t="s">
        <v>76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58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38" t="s">
        <v>2</v>
      </c>
      <c r="B7" s="36">
        <f>B8+B25</f>
        <v>114712.20000000001</v>
      </c>
      <c r="C7" s="36">
        <f>C8+C25</f>
        <v>114712.20000000001</v>
      </c>
      <c r="D7" s="36">
        <f>D8+D25</f>
        <v>115024.54999999999</v>
      </c>
      <c r="E7" s="16">
        <f>D7-C7</f>
        <v>312.3499999999767</v>
      </c>
      <c r="F7" s="15">
        <f>D7/C7*100</f>
        <v>100.2722901313025</v>
      </c>
    </row>
    <row r="8" spans="1:6" ht="12.75">
      <c r="A8" s="6" t="s">
        <v>18</v>
      </c>
      <c r="B8" s="3">
        <f>SUM(B9:B24)</f>
        <v>91153.23000000001</v>
      </c>
      <c r="C8" s="3">
        <f>SUM(C9:C24)</f>
        <v>91153.23000000001</v>
      </c>
      <c r="D8" s="3">
        <f>SUM(D9:D24)</f>
        <v>92766.55999999998</v>
      </c>
      <c r="E8" s="3">
        <f>D8-C8</f>
        <v>1613.3299999999726</v>
      </c>
      <c r="F8" s="4">
        <f>D8/C8*100</f>
        <v>101.76990985398979</v>
      </c>
    </row>
    <row r="9" spans="1:6" ht="12.75">
      <c r="A9" s="7" t="s">
        <v>5</v>
      </c>
      <c r="B9" s="8">
        <v>33829.36</v>
      </c>
      <c r="C9" s="8">
        <v>33829.36</v>
      </c>
      <c r="D9" s="8">
        <v>34153.2</v>
      </c>
      <c r="E9" s="8">
        <f>D9-C9</f>
        <v>323.8399999999965</v>
      </c>
      <c r="F9" s="10">
        <f>D9/C9*100</f>
        <v>100.95727498244128</v>
      </c>
    </row>
    <row r="10" spans="1:6" ht="12.75">
      <c r="A10" s="7" t="s">
        <v>56</v>
      </c>
      <c r="B10" s="8">
        <v>2435.34</v>
      </c>
      <c r="C10" s="8">
        <v>2435.34</v>
      </c>
      <c r="D10" s="8">
        <v>2721.18</v>
      </c>
      <c r="E10" s="8">
        <f aca="true" t="shared" si="0" ref="E10:E24">D10-C10</f>
        <v>285.8399999999997</v>
      </c>
      <c r="F10" s="10">
        <f aca="true" t="shared" si="1" ref="F10:F22">D10/C10*100</f>
        <v>111.73717016925767</v>
      </c>
    </row>
    <row r="11" spans="1:6" ht="12.75">
      <c r="A11" s="7" t="s">
        <v>6</v>
      </c>
      <c r="B11" s="8">
        <v>15.2</v>
      </c>
      <c r="C11" s="8">
        <v>15.2</v>
      </c>
      <c r="D11" s="8">
        <v>-6.05</v>
      </c>
      <c r="E11" s="8">
        <f t="shared" si="0"/>
        <v>-21.25</v>
      </c>
      <c r="F11" s="10">
        <f t="shared" si="1"/>
        <v>-39.80263157894737</v>
      </c>
    </row>
    <row r="12" spans="1:6" ht="12.75">
      <c r="A12" s="7" t="s">
        <v>12</v>
      </c>
      <c r="B12" s="8">
        <v>9022.8</v>
      </c>
      <c r="C12" s="8">
        <v>9022.8</v>
      </c>
      <c r="D12" s="8">
        <v>9380.21</v>
      </c>
      <c r="E12" s="8">
        <f t="shared" si="0"/>
        <v>357.40999999999985</v>
      </c>
      <c r="F12" s="10">
        <f t="shared" si="1"/>
        <v>103.96118721461187</v>
      </c>
    </row>
    <row r="13" spans="1:6" ht="12.75">
      <c r="A13" s="7" t="s">
        <v>44</v>
      </c>
      <c r="B13" s="8">
        <v>4937.4</v>
      </c>
      <c r="C13" s="8">
        <v>4937.4</v>
      </c>
      <c r="D13" s="8">
        <v>5515</v>
      </c>
      <c r="E13" s="8">
        <f t="shared" si="0"/>
        <v>577.6000000000004</v>
      </c>
      <c r="F13" s="10">
        <f t="shared" si="1"/>
        <v>111.69846477903351</v>
      </c>
    </row>
    <row r="14" spans="1:6" ht="12.75">
      <c r="A14" s="7" t="s">
        <v>45</v>
      </c>
      <c r="B14" s="8">
        <v>9332.03</v>
      </c>
      <c r="C14" s="8">
        <v>9332.03</v>
      </c>
      <c r="D14" s="8">
        <v>9422.05</v>
      </c>
      <c r="E14" s="8">
        <f t="shared" si="0"/>
        <v>90.01999999999862</v>
      </c>
      <c r="F14" s="10">
        <f t="shared" si="1"/>
        <v>100.9646347043462</v>
      </c>
    </row>
    <row r="15" spans="1:6" ht="12.75">
      <c r="A15" s="7" t="s">
        <v>13</v>
      </c>
      <c r="B15" s="8">
        <v>10936.17</v>
      </c>
      <c r="C15" s="8">
        <v>10936.17</v>
      </c>
      <c r="D15" s="8">
        <v>12091.53</v>
      </c>
      <c r="E15" s="8">
        <f t="shared" si="0"/>
        <v>1155.3600000000006</v>
      </c>
      <c r="F15" s="10">
        <f t="shared" si="1"/>
        <v>110.56457608102288</v>
      </c>
    </row>
    <row r="16" spans="1:6" ht="25.5">
      <c r="A16" s="7" t="s">
        <v>7</v>
      </c>
      <c r="B16" s="8">
        <v>17345.68</v>
      </c>
      <c r="C16" s="8">
        <v>17345.68</v>
      </c>
      <c r="D16" s="8">
        <v>15439.65</v>
      </c>
      <c r="E16" s="8">
        <f t="shared" si="0"/>
        <v>-1906.0300000000007</v>
      </c>
      <c r="F16" s="10">
        <f t="shared" si="1"/>
        <v>89.01150026980781</v>
      </c>
    </row>
    <row r="17" spans="1:6" ht="12.75">
      <c r="A17" s="9" t="s">
        <v>8</v>
      </c>
      <c r="B17" s="8">
        <v>0</v>
      </c>
      <c r="C17" s="8">
        <v>0</v>
      </c>
      <c r="D17" s="8">
        <v>66.3</v>
      </c>
      <c r="E17" s="8">
        <f t="shared" si="0"/>
        <v>66.3</v>
      </c>
      <c r="F17" s="10"/>
    </row>
    <row r="18" spans="1:6" ht="12.75">
      <c r="A18" s="9" t="s">
        <v>65</v>
      </c>
      <c r="B18" s="8">
        <v>566.95</v>
      </c>
      <c r="C18" s="8">
        <v>566.95</v>
      </c>
      <c r="D18" s="8">
        <v>443.3</v>
      </c>
      <c r="E18" s="8">
        <f t="shared" si="0"/>
        <v>-123.65000000000003</v>
      </c>
      <c r="F18" s="10">
        <f t="shared" si="1"/>
        <v>78.19031660640267</v>
      </c>
    </row>
    <row r="19" spans="1:6" ht="25.5">
      <c r="A19" s="9" t="s">
        <v>61</v>
      </c>
      <c r="B19" s="8">
        <v>1.8</v>
      </c>
      <c r="C19" s="8">
        <v>1.8</v>
      </c>
      <c r="D19" s="8">
        <v>1.9</v>
      </c>
      <c r="E19" s="8">
        <f t="shared" si="0"/>
        <v>0.09999999999999987</v>
      </c>
      <c r="F19" s="10">
        <f t="shared" si="1"/>
        <v>105.55555555555556</v>
      </c>
    </row>
    <row r="20" spans="1:6" ht="25.5">
      <c r="A20" s="7" t="s">
        <v>67</v>
      </c>
      <c r="B20" s="8">
        <v>0</v>
      </c>
      <c r="C20" s="8">
        <v>0</v>
      </c>
      <c r="D20" s="8">
        <v>136.2</v>
      </c>
      <c r="E20" s="8">
        <f t="shared" si="0"/>
        <v>136.2</v>
      </c>
      <c r="F20" s="10"/>
    </row>
    <row r="21" spans="1:6" ht="12.75">
      <c r="A21" s="9" t="s">
        <v>55</v>
      </c>
      <c r="B21" s="8">
        <v>0</v>
      </c>
      <c r="C21" s="8">
        <v>0</v>
      </c>
      <c r="D21" s="8">
        <v>0</v>
      </c>
      <c r="E21" s="8">
        <f t="shared" si="0"/>
        <v>0</v>
      </c>
      <c r="F21" s="10"/>
    </row>
    <row r="22" spans="1:6" ht="12.75">
      <c r="A22" s="7" t="s">
        <v>10</v>
      </c>
      <c r="B22" s="8">
        <v>2730.5</v>
      </c>
      <c r="C22" s="8">
        <v>2730.5</v>
      </c>
      <c r="D22" s="8">
        <v>868.63</v>
      </c>
      <c r="E22" s="8">
        <f t="shared" si="0"/>
        <v>-1861.87</v>
      </c>
      <c r="F22" s="10">
        <f t="shared" si="1"/>
        <v>31.812122321919063</v>
      </c>
    </row>
    <row r="23" spans="1:6" ht="12.75">
      <c r="A23" s="7" t="s">
        <v>57</v>
      </c>
      <c r="B23" s="8">
        <v>0</v>
      </c>
      <c r="C23" s="8">
        <v>0</v>
      </c>
      <c r="D23" s="8">
        <v>32.06</v>
      </c>
      <c r="E23" s="8">
        <f t="shared" si="0"/>
        <v>32.06</v>
      </c>
      <c r="F23" s="10"/>
    </row>
    <row r="24" spans="1:6" ht="12.75">
      <c r="A24" s="7" t="s">
        <v>16</v>
      </c>
      <c r="B24" s="8">
        <v>0</v>
      </c>
      <c r="C24" s="8">
        <v>0</v>
      </c>
      <c r="D24" s="8">
        <v>2501.4</v>
      </c>
      <c r="E24" s="8">
        <f t="shared" si="0"/>
        <v>2501.4</v>
      </c>
      <c r="F24" s="10"/>
    </row>
    <row r="25" spans="1:6" ht="12.75">
      <c r="A25" s="6" t="s">
        <v>17</v>
      </c>
      <c r="B25" s="3">
        <v>23558.97</v>
      </c>
      <c r="C25" s="3">
        <v>23558.97</v>
      </c>
      <c r="D25" s="3">
        <v>22257.99</v>
      </c>
      <c r="E25" s="3">
        <f>D25-C25</f>
        <v>-1300.9799999999996</v>
      </c>
      <c r="F25" s="4">
        <f>D25/C25*100</f>
        <v>94.47777216066747</v>
      </c>
    </row>
    <row r="26" spans="1:6" ht="12.75">
      <c r="A26" s="7" t="s">
        <v>15</v>
      </c>
      <c r="B26" s="8">
        <v>7225</v>
      </c>
      <c r="C26" s="8">
        <v>7225</v>
      </c>
      <c r="D26" s="8">
        <v>6369.87</v>
      </c>
      <c r="E26" s="8">
        <f>D26-C26</f>
        <v>-855.1300000000001</v>
      </c>
      <c r="F26" s="10">
        <f>D26/C26*100</f>
        <v>88.16429065743945</v>
      </c>
    </row>
    <row r="27" spans="1:6" ht="15.75">
      <c r="A27" s="38" t="s">
        <v>3</v>
      </c>
      <c r="B27" s="36">
        <f>B28+B29+B30+B31+B32+B34+B35+B36+B37+B33</f>
        <v>138365.02</v>
      </c>
      <c r="C27" s="36">
        <f>C28+C29+C30+C31+C32+C34+C35+C36+C37+C33</f>
        <v>138365.02</v>
      </c>
      <c r="D27" s="36">
        <f>D28+D29+D30+D31+D32+D34+D35+D36+D37+D33</f>
        <v>125267.51</v>
      </c>
      <c r="E27" s="14">
        <f>D27-C27</f>
        <v>-13097.509999999995</v>
      </c>
      <c r="F27" s="15">
        <f>D27/C27*100</f>
        <v>90.53408874584053</v>
      </c>
    </row>
    <row r="28" spans="1:6" ht="12.75">
      <c r="A28" s="21" t="s">
        <v>19</v>
      </c>
      <c r="B28" s="12">
        <v>23222.03</v>
      </c>
      <c r="C28" s="12">
        <v>23222.03</v>
      </c>
      <c r="D28" s="12">
        <v>20393.45</v>
      </c>
      <c r="E28" s="20">
        <f>D28-C28</f>
        <v>-2828.579999999998</v>
      </c>
      <c r="F28" s="10">
        <f>D28/C28*100</f>
        <v>87.81941113675248</v>
      </c>
    </row>
    <row r="29" spans="1:6" ht="25.5">
      <c r="A29" s="21" t="s">
        <v>21</v>
      </c>
      <c r="B29" s="12">
        <v>386.69</v>
      </c>
      <c r="C29" s="12">
        <v>386.69</v>
      </c>
      <c r="D29" s="12">
        <v>238.72</v>
      </c>
      <c r="E29" s="20">
        <f aca="true" t="shared" si="2" ref="E29:E37">D29-C29</f>
        <v>-147.97</v>
      </c>
      <c r="F29" s="10">
        <f aca="true" t="shared" si="3" ref="F29:F35">D29/C29*100</f>
        <v>61.734205694483954</v>
      </c>
    </row>
    <row r="30" spans="1:9" ht="12.75">
      <c r="A30" s="21" t="s">
        <v>22</v>
      </c>
      <c r="B30" s="12">
        <v>22853.91</v>
      </c>
      <c r="C30" s="12">
        <v>22853.91</v>
      </c>
      <c r="D30" s="12">
        <v>21252.63</v>
      </c>
      <c r="E30" s="20">
        <f t="shared" si="2"/>
        <v>-1601.2799999999988</v>
      </c>
      <c r="F30" s="10">
        <f t="shared" si="3"/>
        <v>92.99340900528618</v>
      </c>
      <c r="G30" s="28"/>
      <c r="H30" s="28"/>
      <c r="I30" s="28"/>
    </row>
    <row r="31" spans="1:9" ht="12.75">
      <c r="A31" s="21" t="s">
        <v>23</v>
      </c>
      <c r="B31" s="12">
        <v>44955.02</v>
      </c>
      <c r="C31" s="12">
        <v>44955.02</v>
      </c>
      <c r="D31" s="12">
        <v>36833.42</v>
      </c>
      <c r="E31" s="20">
        <f t="shared" si="2"/>
        <v>-8121.5999999999985</v>
      </c>
      <c r="F31" s="10">
        <f t="shared" si="3"/>
        <v>81.93394197133046</v>
      </c>
      <c r="G31" s="29"/>
      <c r="H31" s="29"/>
      <c r="I31" s="28"/>
    </row>
    <row r="32" spans="1:9" ht="12.75" customHeight="1">
      <c r="A32" s="21" t="s">
        <v>24</v>
      </c>
      <c r="B32" s="12">
        <v>26416.03</v>
      </c>
      <c r="C32" s="12">
        <v>26416.03</v>
      </c>
      <c r="D32" s="12">
        <v>26366.03</v>
      </c>
      <c r="E32" s="20">
        <f t="shared" si="2"/>
        <v>-50</v>
      </c>
      <c r="F32" s="10">
        <f t="shared" si="3"/>
        <v>99.81072099024722</v>
      </c>
      <c r="G32" s="29"/>
      <c r="H32" s="29"/>
      <c r="I32" s="28"/>
    </row>
    <row r="33" spans="1:9" ht="12.75" customHeight="1">
      <c r="A33" s="21" t="s">
        <v>63</v>
      </c>
      <c r="B33" s="12">
        <v>100</v>
      </c>
      <c r="C33" s="12">
        <v>100</v>
      </c>
      <c r="D33" s="12">
        <v>100</v>
      </c>
      <c r="E33" s="20">
        <f t="shared" si="2"/>
        <v>0</v>
      </c>
      <c r="F33" s="10"/>
      <c r="G33" s="29"/>
      <c r="H33" s="29"/>
      <c r="I33" s="28"/>
    </row>
    <row r="34" spans="1:9" ht="12.75" customHeight="1">
      <c r="A34" s="21" t="s">
        <v>25</v>
      </c>
      <c r="B34" s="12">
        <v>902.2</v>
      </c>
      <c r="C34" s="12">
        <v>902.2</v>
      </c>
      <c r="D34" s="12">
        <v>851.76</v>
      </c>
      <c r="E34" s="20">
        <f t="shared" si="2"/>
        <v>-50.440000000000055</v>
      </c>
      <c r="F34" s="10">
        <f t="shared" si="3"/>
        <v>94.40922190201728</v>
      </c>
      <c r="G34" s="29"/>
      <c r="H34" s="29"/>
      <c r="I34" s="28"/>
    </row>
    <row r="35" spans="1:9" ht="12.75" customHeight="1">
      <c r="A35" s="21" t="s">
        <v>26</v>
      </c>
      <c r="B35" s="12">
        <v>19529.14</v>
      </c>
      <c r="C35" s="12">
        <v>19529.14</v>
      </c>
      <c r="D35" s="12">
        <v>19231.5</v>
      </c>
      <c r="E35" s="20">
        <f t="shared" si="2"/>
        <v>-297.6399999999994</v>
      </c>
      <c r="F35" s="10">
        <f t="shared" si="3"/>
        <v>98.47591855043284</v>
      </c>
      <c r="G35" s="28"/>
      <c r="H35" s="28"/>
      <c r="I35" s="28"/>
    </row>
    <row r="36" spans="1:6" ht="12.75" customHeight="1">
      <c r="A36" s="21" t="s">
        <v>35</v>
      </c>
      <c r="B36" s="12">
        <v>0</v>
      </c>
      <c r="C36" s="12">
        <v>0</v>
      </c>
      <c r="D36" s="12">
        <v>0</v>
      </c>
      <c r="E36" s="20">
        <f t="shared" si="2"/>
        <v>0</v>
      </c>
      <c r="F36" s="10"/>
    </row>
    <row r="37" spans="1:6" ht="12.75">
      <c r="A37" s="21" t="s">
        <v>36</v>
      </c>
      <c r="B37" s="12">
        <v>0</v>
      </c>
      <c r="C37" s="12">
        <v>0</v>
      </c>
      <c r="D37" s="12">
        <v>0</v>
      </c>
      <c r="E37" s="20">
        <f t="shared" si="2"/>
        <v>0</v>
      </c>
      <c r="F37" s="10"/>
    </row>
    <row r="38" spans="1:6" s="19" customFormat="1" ht="15.75">
      <c r="A38" s="22" t="s">
        <v>27</v>
      </c>
      <c r="B38" s="24">
        <f>B7-B27</f>
        <v>-23652.819999999978</v>
      </c>
      <c r="C38" s="24">
        <f>C7-C27</f>
        <v>-23652.819999999978</v>
      </c>
      <c r="D38" s="24">
        <f>D7-D27</f>
        <v>-10242.960000000006</v>
      </c>
      <c r="E38" s="3"/>
      <c r="F38" s="4"/>
    </row>
    <row r="39" spans="1:6" ht="25.5">
      <c r="A39" s="22" t="s">
        <v>4</v>
      </c>
      <c r="B39" s="24">
        <f>B40+B41</f>
        <v>23652.82</v>
      </c>
      <c r="C39" s="16">
        <f>C40+C41</f>
        <v>23652.82</v>
      </c>
      <c r="D39" s="24">
        <f>D40+D41</f>
        <v>10242.96</v>
      </c>
      <c r="E39" s="3"/>
      <c r="F39" s="4"/>
    </row>
    <row r="40" spans="1:6" ht="12.75" customHeight="1">
      <c r="A40" s="21" t="s">
        <v>11</v>
      </c>
      <c r="B40" s="26">
        <v>0</v>
      </c>
      <c r="C40" s="8">
        <v>0</v>
      </c>
      <c r="D40" s="26">
        <v>0</v>
      </c>
      <c r="E40" s="8"/>
      <c r="F40" s="10"/>
    </row>
    <row r="41" spans="1:6" ht="12.75" customHeight="1">
      <c r="A41" s="21" t="s">
        <v>77</v>
      </c>
      <c r="B41" s="26">
        <v>23652.82</v>
      </c>
      <c r="C41" s="8">
        <v>23652.82</v>
      </c>
      <c r="D41" s="26">
        <v>10242.96</v>
      </c>
      <c r="E41" s="8"/>
      <c r="F41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37</v>
      </c>
      <c r="B1" s="44"/>
      <c r="C1" s="44"/>
      <c r="D1" s="44"/>
      <c r="E1" s="44"/>
      <c r="F1" s="44"/>
    </row>
    <row r="2" spans="1:6" ht="15.75">
      <c r="A2" s="44" t="s">
        <v>76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43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70</v>
      </c>
      <c r="C5" s="35" t="s">
        <v>1</v>
      </c>
      <c r="D5" s="35" t="s">
        <v>75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B8+B20</f>
        <v>14177.42</v>
      </c>
      <c r="C7" s="36">
        <f>C8+C20</f>
        <v>14177.42</v>
      </c>
      <c r="D7" s="36">
        <f>D8+D20</f>
        <v>14094.789999999999</v>
      </c>
      <c r="E7" s="14">
        <f>D7-C7</f>
        <v>-82.63000000000102</v>
      </c>
      <c r="F7" s="15">
        <f>D7/C7*100</f>
        <v>99.41717181264292</v>
      </c>
    </row>
    <row r="8" spans="1:6" ht="12.75">
      <c r="A8" s="6" t="s">
        <v>18</v>
      </c>
      <c r="B8" s="3">
        <f>SUM(B9:B19)</f>
        <v>5155.35</v>
      </c>
      <c r="C8" s="3">
        <f>SUM(C9:C19)</f>
        <v>5155.35</v>
      </c>
      <c r="D8" s="3">
        <f>SUM(D9:D19)</f>
        <v>6032.619999999999</v>
      </c>
      <c r="E8" s="3">
        <f>D8-C8</f>
        <v>877.2699999999986</v>
      </c>
      <c r="F8" s="4">
        <f>D8/C8*100</f>
        <v>117.01669139825614</v>
      </c>
    </row>
    <row r="9" spans="1:6" ht="12.75">
      <c r="A9" s="7" t="s">
        <v>5</v>
      </c>
      <c r="B9" s="8">
        <v>551.7</v>
      </c>
      <c r="C9" s="8">
        <v>551.7</v>
      </c>
      <c r="D9" s="8">
        <v>493.75</v>
      </c>
      <c r="E9" s="8">
        <f>D9-C9</f>
        <v>-57.950000000000045</v>
      </c>
      <c r="F9" s="10">
        <f>D9/C9*100</f>
        <v>89.49610295450425</v>
      </c>
    </row>
    <row r="10" spans="1:6" ht="12.75">
      <c r="A10" s="7" t="s">
        <v>56</v>
      </c>
      <c r="B10" s="8">
        <v>769.7</v>
      </c>
      <c r="C10" s="8">
        <v>769.7</v>
      </c>
      <c r="D10" s="8">
        <v>865.49</v>
      </c>
      <c r="E10" s="8">
        <f aca="true" t="shared" si="0" ref="E10:E19">D10-C10</f>
        <v>95.78999999999996</v>
      </c>
      <c r="F10" s="10">
        <f aca="true" t="shared" si="1" ref="F10:F19">D10/C10*100</f>
        <v>112.44510848382485</v>
      </c>
    </row>
    <row r="11" spans="1:6" ht="12.75">
      <c r="A11" s="7" t="s">
        <v>6</v>
      </c>
      <c r="B11" s="8">
        <v>0</v>
      </c>
      <c r="C11" s="8">
        <v>0</v>
      </c>
      <c r="D11" s="8">
        <v>78.62</v>
      </c>
      <c r="E11" s="8">
        <f t="shared" si="0"/>
        <v>78.62</v>
      </c>
      <c r="F11" s="10"/>
    </row>
    <row r="12" spans="1:6" ht="12.75">
      <c r="A12" s="7" t="s">
        <v>12</v>
      </c>
      <c r="B12" s="8">
        <v>279</v>
      </c>
      <c r="C12" s="8">
        <v>279</v>
      </c>
      <c r="D12" s="8">
        <v>159.04</v>
      </c>
      <c r="E12" s="8">
        <f t="shared" si="0"/>
        <v>-119.96000000000001</v>
      </c>
      <c r="F12" s="10">
        <f t="shared" si="1"/>
        <v>57.00358422939068</v>
      </c>
    </row>
    <row r="13" spans="1:6" ht="12.75">
      <c r="A13" s="7" t="s">
        <v>44</v>
      </c>
      <c r="B13" s="8">
        <v>28</v>
      </c>
      <c r="C13" s="8">
        <v>28</v>
      </c>
      <c r="D13" s="8">
        <v>156.54</v>
      </c>
      <c r="E13" s="8">
        <f t="shared" si="0"/>
        <v>128.54</v>
      </c>
      <c r="F13" s="10">
        <f t="shared" si="1"/>
        <v>559.0714285714286</v>
      </c>
    </row>
    <row r="14" spans="1:6" ht="12.75">
      <c r="A14" s="7" t="s">
        <v>45</v>
      </c>
      <c r="B14" s="8">
        <v>407</v>
      </c>
      <c r="C14" s="8">
        <v>407</v>
      </c>
      <c r="D14" s="8">
        <v>430.76</v>
      </c>
      <c r="E14" s="8">
        <f t="shared" si="0"/>
        <v>23.75999999999999</v>
      </c>
      <c r="F14" s="10">
        <f t="shared" si="1"/>
        <v>105.83783783783784</v>
      </c>
    </row>
    <row r="15" spans="1:6" ht="12.75">
      <c r="A15" s="7" t="s">
        <v>13</v>
      </c>
      <c r="B15" s="8">
        <v>572</v>
      </c>
      <c r="C15" s="8">
        <v>572</v>
      </c>
      <c r="D15" s="8">
        <v>597.18</v>
      </c>
      <c r="E15" s="8">
        <f t="shared" si="0"/>
        <v>25.17999999999995</v>
      </c>
      <c r="F15" s="10">
        <f t="shared" si="1"/>
        <v>104.40209790209789</v>
      </c>
    </row>
    <row r="16" spans="1:6" ht="12.75">
      <c r="A16" s="7" t="s">
        <v>33</v>
      </c>
      <c r="B16" s="8">
        <v>1.5</v>
      </c>
      <c r="C16" s="8">
        <v>1.5</v>
      </c>
      <c r="D16" s="8">
        <v>0.2</v>
      </c>
      <c r="E16" s="8">
        <f t="shared" si="0"/>
        <v>-1.3</v>
      </c>
      <c r="F16" s="10">
        <f t="shared" si="1"/>
        <v>13.333333333333334</v>
      </c>
    </row>
    <row r="17" spans="1:6" ht="12.75">
      <c r="A17" s="9" t="s">
        <v>71</v>
      </c>
      <c r="B17" s="8">
        <v>11.4</v>
      </c>
      <c r="C17" s="8">
        <v>11.4</v>
      </c>
      <c r="D17" s="8">
        <v>143.97</v>
      </c>
      <c r="E17" s="8">
        <f t="shared" si="0"/>
        <v>132.57</v>
      </c>
      <c r="F17" s="10">
        <f t="shared" si="1"/>
        <v>1262.8947368421052</v>
      </c>
    </row>
    <row r="18" spans="1:6" ht="12.75">
      <c r="A18" s="7" t="s">
        <v>57</v>
      </c>
      <c r="B18" s="8">
        <v>0</v>
      </c>
      <c r="C18" s="8">
        <v>0</v>
      </c>
      <c r="D18" s="8">
        <v>3</v>
      </c>
      <c r="E18" s="8">
        <f t="shared" si="0"/>
        <v>3</v>
      </c>
      <c r="F18" s="10"/>
    </row>
    <row r="19" spans="1:6" ht="12.75">
      <c r="A19" s="7" t="s">
        <v>16</v>
      </c>
      <c r="B19" s="8">
        <v>2535.05</v>
      </c>
      <c r="C19" s="8">
        <v>2535.05</v>
      </c>
      <c r="D19" s="8">
        <v>3104.07</v>
      </c>
      <c r="E19" s="8">
        <f t="shared" si="0"/>
        <v>569.02</v>
      </c>
      <c r="F19" s="10">
        <f t="shared" si="1"/>
        <v>122.44610559949507</v>
      </c>
    </row>
    <row r="20" spans="1:6" ht="12.75">
      <c r="A20" s="6" t="s">
        <v>17</v>
      </c>
      <c r="B20" s="3">
        <v>9022.07</v>
      </c>
      <c r="C20" s="3">
        <v>9022.07</v>
      </c>
      <c r="D20" s="3">
        <v>8062.17</v>
      </c>
      <c r="E20" s="3">
        <f>D20-C20</f>
        <v>-959.8999999999996</v>
      </c>
      <c r="F20" s="4">
        <f>D20/C20*100</f>
        <v>89.36053477749564</v>
      </c>
    </row>
    <row r="21" spans="1:6" ht="12.75">
      <c r="A21" s="7" t="s">
        <v>59</v>
      </c>
      <c r="B21" s="8">
        <v>7369.1</v>
      </c>
      <c r="C21" s="8">
        <v>7369.1</v>
      </c>
      <c r="D21" s="8">
        <v>6469.1</v>
      </c>
      <c r="E21" s="8">
        <f>D21-C21</f>
        <v>-900</v>
      </c>
      <c r="F21" s="10">
        <f>D21/C21*100</f>
        <v>87.7868396412045</v>
      </c>
    </row>
    <row r="22" spans="1:6" ht="15.75">
      <c r="A22" s="13" t="s">
        <v>3</v>
      </c>
      <c r="B22" s="36">
        <f>SUM(B23:B30)</f>
        <v>14917.72</v>
      </c>
      <c r="C22" s="36">
        <f>SUM(C23:C30)</f>
        <v>14917.72</v>
      </c>
      <c r="D22" s="36">
        <f>SUM(D23:D30)</f>
        <v>14374.859999999997</v>
      </c>
      <c r="E22" s="36">
        <f>D22-C22</f>
        <v>-542.8600000000024</v>
      </c>
      <c r="F22" s="15">
        <f>D22/C22*100</f>
        <v>96.36097205202938</v>
      </c>
    </row>
    <row r="23" spans="1:6" ht="12.75">
      <c r="A23" s="21" t="s">
        <v>19</v>
      </c>
      <c r="B23" s="12">
        <v>2796.61</v>
      </c>
      <c r="C23" s="12">
        <v>2796.61</v>
      </c>
      <c r="D23" s="12">
        <v>2632.04</v>
      </c>
      <c r="E23" s="20">
        <f>D23-C23</f>
        <v>-164.57000000000016</v>
      </c>
      <c r="F23" s="10">
        <f>D23/C23*100</f>
        <v>94.11537540093184</v>
      </c>
    </row>
    <row r="24" spans="1:6" ht="12.75">
      <c r="A24" s="21" t="s">
        <v>20</v>
      </c>
      <c r="B24" s="12">
        <v>88.3</v>
      </c>
      <c r="C24" s="12">
        <v>88.3</v>
      </c>
      <c r="D24" s="12">
        <v>12.09</v>
      </c>
      <c r="E24" s="20">
        <f aca="true" t="shared" si="2" ref="E24:E30">D24-C24</f>
        <v>-76.21</v>
      </c>
      <c r="F24" s="10">
        <f aca="true" t="shared" si="3" ref="F24:F30">D24/C24*100</f>
        <v>13.691959229898076</v>
      </c>
    </row>
    <row r="25" spans="1:6" ht="25.5">
      <c r="A25" s="21" t="s">
        <v>21</v>
      </c>
      <c r="B25" s="12">
        <v>251.78</v>
      </c>
      <c r="C25" s="12">
        <v>251.78</v>
      </c>
      <c r="D25" s="12">
        <v>226.38</v>
      </c>
      <c r="E25" s="20">
        <f t="shared" si="2"/>
        <v>-25.400000000000006</v>
      </c>
      <c r="F25" s="10">
        <f t="shared" si="3"/>
        <v>89.91182778616252</v>
      </c>
    </row>
    <row r="26" spans="1:6" ht="12.75">
      <c r="A26" s="21" t="s">
        <v>22</v>
      </c>
      <c r="B26" s="12">
        <v>1616</v>
      </c>
      <c r="C26" s="12">
        <v>1616</v>
      </c>
      <c r="D26" s="12">
        <v>1411.76</v>
      </c>
      <c r="E26" s="20">
        <f t="shared" si="2"/>
        <v>-204.24</v>
      </c>
      <c r="F26" s="10">
        <f t="shared" si="3"/>
        <v>87.36138613861387</v>
      </c>
    </row>
    <row r="27" spans="1:6" ht="12.75">
      <c r="A27" s="21" t="s">
        <v>23</v>
      </c>
      <c r="B27" s="12">
        <v>6951.86</v>
      </c>
      <c r="C27" s="12">
        <v>6951.86</v>
      </c>
      <c r="D27" s="12">
        <v>6951.69</v>
      </c>
      <c r="E27" s="20">
        <f t="shared" si="2"/>
        <v>-0.17000000000007276</v>
      </c>
      <c r="F27" s="10">
        <f t="shared" si="3"/>
        <v>99.99755461128389</v>
      </c>
    </row>
    <row r="28" spans="1:6" ht="12.75" customHeight="1">
      <c r="A28" s="21" t="s">
        <v>24</v>
      </c>
      <c r="B28" s="12">
        <v>2918.97</v>
      </c>
      <c r="C28" s="12">
        <v>2918.97</v>
      </c>
      <c r="D28" s="12">
        <v>2902.3</v>
      </c>
      <c r="E28" s="20">
        <f t="shared" si="2"/>
        <v>-16.669999999999618</v>
      </c>
      <c r="F28" s="10">
        <f t="shared" si="3"/>
        <v>99.42890814225566</v>
      </c>
    </row>
    <row r="29" spans="1:6" ht="12.75" customHeight="1">
      <c r="A29" s="21" t="s">
        <v>25</v>
      </c>
      <c r="B29" s="12">
        <v>230.2</v>
      </c>
      <c r="C29" s="12">
        <v>230.2</v>
      </c>
      <c r="D29" s="12">
        <v>178.3</v>
      </c>
      <c r="E29" s="20">
        <f t="shared" si="2"/>
        <v>-51.89999999999998</v>
      </c>
      <c r="F29" s="10">
        <f t="shared" si="3"/>
        <v>77.45438748913989</v>
      </c>
    </row>
    <row r="30" spans="1:6" ht="12.75" customHeight="1">
      <c r="A30" s="21" t="s">
        <v>73</v>
      </c>
      <c r="B30" s="12">
        <v>64</v>
      </c>
      <c r="C30" s="12">
        <v>64</v>
      </c>
      <c r="D30" s="12">
        <v>60.3</v>
      </c>
      <c r="E30" s="20">
        <f t="shared" si="2"/>
        <v>-3.700000000000003</v>
      </c>
      <c r="F30" s="10">
        <f t="shared" si="3"/>
        <v>94.21875</v>
      </c>
    </row>
    <row r="31" spans="1:6" s="19" customFormat="1" ht="15.75">
      <c r="A31" s="17" t="s">
        <v>27</v>
      </c>
      <c r="B31" s="24">
        <f>B7-B22</f>
        <v>-740.2999999999993</v>
      </c>
      <c r="C31" s="24">
        <f>C7-C22</f>
        <v>-740.2999999999993</v>
      </c>
      <c r="D31" s="24">
        <f>D7-D22</f>
        <v>-280.0699999999979</v>
      </c>
      <c r="E31" s="16"/>
      <c r="F31" s="15"/>
    </row>
    <row r="32" spans="1:6" ht="25.5">
      <c r="A32" s="22" t="s">
        <v>4</v>
      </c>
      <c r="B32" s="25">
        <f>B33+B34</f>
        <v>740.3</v>
      </c>
      <c r="C32" s="25">
        <f>C33+C34</f>
        <v>740.3</v>
      </c>
      <c r="D32" s="25">
        <f>D33+D34</f>
        <v>280.07</v>
      </c>
      <c r="E32" s="3"/>
      <c r="F32" s="4"/>
    </row>
    <row r="33" spans="1:6" ht="12.75" customHeight="1">
      <c r="A33" s="21" t="s">
        <v>11</v>
      </c>
      <c r="B33" s="26">
        <v>0</v>
      </c>
      <c r="C33" s="26">
        <v>0</v>
      </c>
      <c r="D33" s="26">
        <v>0</v>
      </c>
      <c r="E33" s="8"/>
      <c r="F33" s="10"/>
    </row>
    <row r="34" spans="1:6" ht="12.75" customHeight="1">
      <c r="A34" s="21" t="s">
        <v>77</v>
      </c>
      <c r="B34" s="26">
        <v>740.3</v>
      </c>
      <c r="C34" s="26">
        <v>740.3</v>
      </c>
      <c r="D34" s="26">
        <v>280.07</v>
      </c>
      <c r="E34" s="8"/>
      <c r="F34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DOHFAU3</cp:lastModifiedBy>
  <cp:lastPrinted>2019-04-30T05:57:00Z</cp:lastPrinted>
  <dcterms:created xsi:type="dcterms:W3CDTF">2002-03-11T10:22:12Z</dcterms:created>
  <dcterms:modified xsi:type="dcterms:W3CDTF">2020-01-23T05:48:00Z</dcterms:modified>
  <cp:category/>
  <cp:version/>
  <cp:contentType/>
  <cp:contentStatus/>
</cp:coreProperties>
</file>