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15" windowWidth="15450" windowHeight="9960" tabRatio="601" activeTab="6"/>
  </bookViews>
  <sheets>
    <sheet name="В.Давыдовское СП" sheetId="1" r:id="rId1"/>
    <sheet name="Горское СП" sheetId="2" r:id="rId2"/>
    <sheet name="Гремячинское СП" sheetId="3" r:id="rId3"/>
    <sheet name="Комаровское СП" sheetId="4" r:id="rId4"/>
    <sheet name="Крыловское СП" sheetId="5" r:id="rId5"/>
    <sheet name="Новозалесновское СП" sheetId="6" r:id="rId6"/>
    <sheet name="Осинское городское поселение" sheetId="7" r:id="rId7"/>
    <sheet name="Паклинское СП" sheetId="8" r:id="rId8"/>
    <sheet name="Лист1" sheetId="9" r:id="rId9"/>
  </sheets>
  <definedNames>
    <definedName name="APPT" localSheetId="0">'В.Давыдовское СП'!#REF!</definedName>
    <definedName name="FIO" localSheetId="0">'В.Давыдовское СП'!#REF!</definedName>
    <definedName name="SIGN" localSheetId="0">'В.Давыдовское СП'!#REF!</definedName>
  </definedNames>
  <calcPr fullCalcOnLoad="1"/>
</workbook>
</file>

<file path=xl/sharedStrings.xml><?xml version="1.0" encoding="utf-8"?>
<sst xmlns="http://schemas.openxmlformats.org/spreadsheetml/2006/main" count="370" uniqueCount="82">
  <si>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</si>
  <si>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</si>
  <si>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</si>
  <si>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</si>
  <si>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</si>
  <si>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</si>
  <si>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сельскохозяйственный налог</t>
  </si>
  <si>
    <t>Доходы, получаемые в виде арендной платы за земельные участки</t>
  </si>
  <si>
    <t>Доходы от сдачи в аренду имущества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</si>
  <si>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</si>
  <si>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</si>
  <si>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</si>
  <si>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Налог на имущество физических лиц</t>
  </si>
  <si>
    <t xml:space="preserve">Земельный налог </t>
  </si>
  <si>
    <t>Отчет об исполнении бюджета Верхнедавыдовского сельского поселения</t>
  </si>
  <si>
    <t>в том числе Дотации</t>
  </si>
  <si>
    <t>Прочие неналоговые доходы</t>
  </si>
  <si>
    <t>Безвозмездные поступления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</si>
  <si>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</si>
  <si>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</si>
  <si>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</si>
  <si>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</si>
  <si>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</si>
  <si>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</si>
  <si>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</si>
  <si>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</si>
  <si>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Физическая культура и спорт</t>
  </si>
  <si>
    <t>ДЕФИЦИТ (ПРОФИЦИТ)</t>
  </si>
  <si>
    <t>Отчет об исполнении бюджета Горского сельского поселения</t>
  </si>
  <si>
    <t>Отчет об исполнении бюджета Гремячинского сельского поселения</t>
  </si>
  <si>
    <t>Отчет об исполнении бюджета Комаровского сельского поселения</t>
  </si>
  <si>
    <t>Отчет об исполнении бюджета Крыловского сельского поселения</t>
  </si>
  <si>
    <t>Отчет об исполнении бюджета Новозалесновского сельского поселения</t>
  </si>
  <si>
    <t>Государственная пошлина</t>
  </si>
  <si>
    <t>Отчет об исполнении бюджета Осинского городского поселения</t>
  </si>
  <si>
    <t>Средства массовой информации</t>
  </si>
  <si>
    <t>Обслуживание муниципального долга</t>
  </si>
  <si>
    <t>Отчет об исполнении бюджета Паклинского сельского поселения</t>
  </si>
  <si>
    <t>Единица измерения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</si>
  <si>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</si>
  <si>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</si>
  <si>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</si>
  <si>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</si>
  <si>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тыс. руб.</t>
  </si>
  <si>
    <t>Транспортный налог с организаций</t>
  </si>
  <si>
    <t>Транспортный налог с физических лиц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</si>
  <si>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</si>
  <si>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</si>
  <si>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</si>
  <si>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</si>
  <si>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</si>
  <si>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</si>
  <si>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</si>
  <si>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</si>
  <si>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Единица измерения                                                                                                                                                                             тыс. руб.</t>
  </si>
  <si>
    <t>Доходы от реализации  имущества</t>
  </si>
  <si>
    <t>Задолженность по отмененным налогам</t>
  </si>
  <si>
    <t>Акцизы на нефтепродукты</t>
  </si>
  <si>
    <t>Штрафы, санкции, возмещение ущерба</t>
  </si>
  <si>
    <t>Единица измерения                                                                                                                                                                                            тыс. руб.</t>
  </si>
  <si>
    <t>в том числе :Дотации</t>
  </si>
  <si>
    <t xml:space="preserve"> иные межбюджетные трансферты в виде иных дотаций</t>
  </si>
  <si>
    <t>Платежи от муниципальных унитарных предприятий</t>
  </si>
  <si>
    <t>Аренда земли</t>
  </si>
  <si>
    <t xml:space="preserve"> </t>
  </si>
  <si>
    <t>Здравоохранение</t>
  </si>
  <si>
    <t>Средства самообложения граждан</t>
  </si>
  <si>
    <t>Доходы от использования имущества</t>
  </si>
  <si>
    <t>доходы от компенсации затрат бюджетов сельских поселений</t>
  </si>
  <si>
    <t>Компенсации затрат бюджетов поселений</t>
  </si>
  <si>
    <t xml:space="preserve">Доходы от оказания платных услуг и компенсации затрат </t>
  </si>
  <si>
    <t>Утверждено на 2019 год</t>
  </si>
  <si>
    <t>Изменение остатков средств на 01.04.2019</t>
  </si>
  <si>
    <t xml:space="preserve">Доходы от компенсации затрат бюджета </t>
  </si>
  <si>
    <t>Утверждено на 2019  год</t>
  </si>
  <si>
    <t>Доходы от ипользования имущества</t>
  </si>
  <si>
    <t>зменение остатков средств на 01.04.2019</t>
  </si>
  <si>
    <t>Здраввохранение</t>
  </si>
  <si>
    <t>Здравоохранение (отлов собак)</t>
  </si>
  <si>
    <t>за 3 квартал 2019 года</t>
  </si>
  <si>
    <t>Факт за 3 квартал 2019  года</t>
  </si>
  <si>
    <t>Факт за  3 квартал 2019 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</si>
</sst>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0.000"/>
    <numFmt numFmtId="176" formatCode="[$-FC19]d\ mmmm\ yyyy\ &quot;г.&quot;"/>
    <numFmt numFmtId="177" formatCode="#,##0.000"/>
    <numFmt numFmtId="178" formatCode="#,##0.00&quot;р.&quot;"/>
    <numFmt numFmtId="179" formatCode="#,##0.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4"/>
  <sheetViews>
    <sheetView showGridLines="0" zoomScalePageLayoutView="0" workbookViewId="0" topLeftCell="A1">
      <selection activeCell="D35" sqref="D35"/>
    </sheetView>
  </sheetViews>
  <sheetFormatPr defaultColWidth="9.140625" defaultRowHeight="12.75" customHeight="1"/>
  <cols>
    <col min="1" max="1" width="41.421875" style="0" customWidth="1"/>
    <col min="2" max="2" width="11.57421875" style="0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14</v>
      </c>
      <c r="B1" s="44"/>
      <c r="C1" s="44"/>
      <c r="D1" s="44"/>
      <c r="E1" s="44"/>
      <c r="F1" s="44"/>
    </row>
    <row r="2" spans="1:6" ht="15.75">
      <c r="A2" s="44" t="s">
        <v>79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54</v>
      </c>
      <c r="B4" s="42"/>
      <c r="C4" s="42"/>
      <c r="D4" s="42"/>
      <c r="E4" s="42"/>
      <c r="F4" s="42"/>
      <c r="G4" s="1"/>
    </row>
    <row r="5" spans="1:6" ht="38.25" customHeight="1">
      <c r="A5" s="2" t="s">
        <v>0</v>
      </c>
      <c r="B5" s="35" t="s">
        <v>71</v>
      </c>
      <c r="C5" s="35" t="s">
        <v>1</v>
      </c>
      <c r="D5" s="35" t="s">
        <v>80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38" t="s">
        <v>2</v>
      </c>
      <c r="B7" s="41">
        <f>B8+B19</f>
        <v>7446.67</v>
      </c>
      <c r="C7" s="41">
        <f>C8+C19</f>
        <v>5365.370000000001</v>
      </c>
      <c r="D7" s="41">
        <f>D8+D19</f>
        <v>5123.72</v>
      </c>
      <c r="E7" s="16">
        <f>D7-C7</f>
        <v>-241.65000000000055</v>
      </c>
      <c r="F7" s="15">
        <f>D7/C7*100</f>
        <v>95.49611676361555</v>
      </c>
    </row>
    <row r="8" spans="1:6" ht="12.75">
      <c r="A8" s="6" t="s">
        <v>18</v>
      </c>
      <c r="B8" s="3">
        <f>SUM(B9:B18)</f>
        <v>1807.0900000000001</v>
      </c>
      <c r="C8" s="3">
        <f>SUM(C9:C18)</f>
        <v>1154.69</v>
      </c>
      <c r="D8" s="3">
        <f>SUM(D9:D18)</f>
        <v>913.0400000000001</v>
      </c>
      <c r="E8" s="3">
        <f>D8-C8</f>
        <v>-241.64999999999998</v>
      </c>
      <c r="F8" s="4">
        <f>D8/C8*100</f>
        <v>79.07230512085495</v>
      </c>
    </row>
    <row r="9" spans="1:6" ht="12.75">
      <c r="A9" s="7" t="s">
        <v>5</v>
      </c>
      <c r="B9" s="8">
        <v>177</v>
      </c>
      <c r="C9" s="11">
        <v>137</v>
      </c>
      <c r="D9" s="8">
        <v>103.5</v>
      </c>
      <c r="E9" s="8">
        <f>D9-C9</f>
        <v>-33.5</v>
      </c>
      <c r="F9" s="10">
        <f aca="true" t="shared" si="0" ref="F9:F20">D9/C9*100</f>
        <v>75.54744525547446</v>
      </c>
    </row>
    <row r="10" spans="1:6" ht="12.75">
      <c r="A10" s="7" t="s">
        <v>57</v>
      </c>
      <c r="B10" s="8">
        <v>670.66</v>
      </c>
      <c r="C10" s="11">
        <v>537.41</v>
      </c>
      <c r="D10" s="8">
        <v>582.13</v>
      </c>
      <c r="E10" s="8">
        <f aca="true" t="shared" si="1" ref="E10:E21">D10-C10</f>
        <v>44.72000000000003</v>
      </c>
      <c r="F10" s="10">
        <f t="shared" si="0"/>
        <v>108.32139334958413</v>
      </c>
    </row>
    <row r="11" spans="1:6" ht="12.75">
      <c r="A11" s="7" t="s">
        <v>6</v>
      </c>
      <c r="B11" s="8">
        <v>18.8</v>
      </c>
      <c r="C11" s="11">
        <v>18.8</v>
      </c>
      <c r="D11" s="8">
        <v>7.95</v>
      </c>
      <c r="E11" s="8">
        <f t="shared" si="1"/>
        <v>-10.850000000000001</v>
      </c>
      <c r="F11" s="10">
        <f t="shared" si="0"/>
        <v>42.28723404255319</v>
      </c>
    </row>
    <row r="12" spans="1:6" ht="12.75">
      <c r="A12" s="7" t="s">
        <v>12</v>
      </c>
      <c r="B12" s="8">
        <v>446</v>
      </c>
      <c r="C12" s="11">
        <v>202.86</v>
      </c>
      <c r="D12" s="8">
        <v>20</v>
      </c>
      <c r="E12" s="8">
        <f t="shared" si="1"/>
        <v>-182.86</v>
      </c>
      <c r="F12" s="10">
        <f t="shared" si="0"/>
        <v>9.859016070196194</v>
      </c>
    </row>
    <row r="13" spans="1:6" ht="12.75">
      <c r="A13" s="7" t="s">
        <v>44</v>
      </c>
      <c r="B13" s="8">
        <v>88</v>
      </c>
      <c r="C13" s="11">
        <v>70</v>
      </c>
      <c r="D13" s="8">
        <v>6.63</v>
      </c>
      <c r="E13" s="8">
        <f t="shared" si="1"/>
        <v>-63.37</v>
      </c>
      <c r="F13" s="10">
        <f t="shared" si="0"/>
        <v>9.471428571428572</v>
      </c>
    </row>
    <row r="14" spans="1:6" ht="12.75">
      <c r="A14" s="7" t="s">
        <v>45</v>
      </c>
      <c r="B14" s="8">
        <v>211</v>
      </c>
      <c r="C14" s="11">
        <v>117.89</v>
      </c>
      <c r="D14" s="8">
        <v>94.44</v>
      </c>
      <c r="E14" s="8">
        <f t="shared" si="1"/>
        <v>-23.450000000000003</v>
      </c>
      <c r="F14" s="10">
        <f t="shared" si="0"/>
        <v>80.1085757909916</v>
      </c>
    </row>
    <row r="15" spans="1:6" ht="12.75">
      <c r="A15" s="7" t="s">
        <v>13</v>
      </c>
      <c r="B15" s="8">
        <v>162</v>
      </c>
      <c r="C15" s="11">
        <v>37.1</v>
      </c>
      <c r="D15" s="8">
        <v>66.21</v>
      </c>
      <c r="E15" s="8">
        <f t="shared" si="1"/>
        <v>29.109999999999992</v>
      </c>
      <c r="F15" s="10">
        <f t="shared" si="0"/>
        <v>178.46361185983827</v>
      </c>
    </row>
    <row r="16" spans="1:6" ht="12.75">
      <c r="A16" s="7" t="s">
        <v>73</v>
      </c>
      <c r="B16" s="8">
        <v>32.18</v>
      </c>
      <c r="C16" s="11">
        <v>32.18</v>
      </c>
      <c r="D16" s="8">
        <v>32.18</v>
      </c>
      <c r="E16" s="8">
        <f t="shared" si="1"/>
        <v>0</v>
      </c>
      <c r="F16" s="10"/>
    </row>
    <row r="17" spans="1:6" ht="12.75">
      <c r="A17" s="7" t="s">
        <v>63</v>
      </c>
      <c r="B17" s="8">
        <v>0</v>
      </c>
      <c r="C17" s="11">
        <v>0</v>
      </c>
      <c r="D17" s="8">
        <v>0</v>
      </c>
      <c r="E17" s="8">
        <f t="shared" si="1"/>
        <v>0</v>
      </c>
      <c r="F17" s="10"/>
    </row>
    <row r="18" spans="1:6" ht="12.75">
      <c r="A18" s="7" t="s">
        <v>16</v>
      </c>
      <c r="B18" s="8">
        <v>1.45</v>
      </c>
      <c r="C18" s="11">
        <f>B18</f>
        <v>1.45</v>
      </c>
      <c r="D18" s="8">
        <v>0</v>
      </c>
      <c r="E18" s="8">
        <f t="shared" si="1"/>
        <v>-1.45</v>
      </c>
      <c r="F18" s="10"/>
    </row>
    <row r="19" spans="1:6" ht="12.75">
      <c r="A19" s="6" t="s">
        <v>17</v>
      </c>
      <c r="B19" s="3">
        <v>5639.58</v>
      </c>
      <c r="C19" s="5">
        <v>4210.68</v>
      </c>
      <c r="D19" s="3">
        <v>4210.68</v>
      </c>
      <c r="E19" s="3">
        <f t="shared" si="1"/>
        <v>0</v>
      </c>
      <c r="F19" s="4">
        <f t="shared" si="0"/>
        <v>100</v>
      </c>
    </row>
    <row r="20" spans="1:6" s="39" customFormat="1" ht="12.75">
      <c r="A20" s="7" t="s">
        <v>60</v>
      </c>
      <c r="B20" s="8">
        <v>5440.5</v>
      </c>
      <c r="C20" s="11">
        <v>4044.85</v>
      </c>
      <c r="D20" s="8">
        <v>4044.85</v>
      </c>
      <c r="E20" s="8">
        <f t="shared" si="1"/>
        <v>0</v>
      </c>
      <c r="F20" s="10">
        <f t="shared" si="0"/>
        <v>100</v>
      </c>
    </row>
    <row r="21" spans="1:6" ht="25.5" hidden="1">
      <c r="A21" s="7" t="s">
        <v>61</v>
      </c>
      <c r="B21" s="8">
        <v>4050.94</v>
      </c>
      <c r="C21" s="11">
        <v>0</v>
      </c>
      <c r="D21" s="8">
        <v>0</v>
      </c>
      <c r="E21" s="8">
        <f t="shared" si="1"/>
        <v>0</v>
      </c>
      <c r="F21" s="10"/>
    </row>
    <row r="22" spans="1:6" ht="15.75">
      <c r="A22" s="38" t="s">
        <v>3</v>
      </c>
      <c r="B22" s="41">
        <f>B23+B24+B25+B26+B27+B28+B29+B30</f>
        <v>7801.709999999999</v>
      </c>
      <c r="C22" s="41">
        <f>C23+C24+C25+C26+C27+C28+C29+C30</f>
        <v>5176.37</v>
      </c>
      <c r="D22" s="41">
        <f>D23+D24+D25+D26+D27+D28+D29+D30</f>
        <v>4980.030000000001</v>
      </c>
      <c r="E22" s="18">
        <f>E23+E24+E25+E26+E27+E28+E29+E30</f>
        <v>-196.34000000000015</v>
      </c>
      <c r="F22" s="15">
        <f>D22/C22*100</f>
        <v>96.2069944768245</v>
      </c>
    </row>
    <row r="23" spans="1:6" ht="12.75">
      <c r="A23" s="21" t="s">
        <v>19</v>
      </c>
      <c r="B23" s="12">
        <v>2919.83</v>
      </c>
      <c r="C23" s="11">
        <v>2264.09</v>
      </c>
      <c r="D23" s="12">
        <v>2153.17</v>
      </c>
      <c r="E23" s="8">
        <f aca="true" t="shared" si="2" ref="E23:E30">D23-C23</f>
        <v>-110.92000000000007</v>
      </c>
      <c r="F23" s="10">
        <f aca="true" t="shared" si="3" ref="F23:F29">D23/C23*100</f>
        <v>95.10090146593112</v>
      </c>
    </row>
    <row r="24" spans="1:6" ht="12.75">
      <c r="A24" s="21" t="s">
        <v>20</v>
      </c>
      <c r="B24" s="12">
        <v>88.3</v>
      </c>
      <c r="C24" s="11">
        <v>66.24</v>
      </c>
      <c r="D24" s="12">
        <v>22.08</v>
      </c>
      <c r="E24" s="8">
        <f t="shared" si="2"/>
        <v>-44.16</v>
      </c>
      <c r="F24" s="10">
        <f t="shared" si="3"/>
        <v>33.33333333333333</v>
      </c>
    </row>
    <row r="25" spans="1:6" ht="25.5">
      <c r="A25" s="21" t="s">
        <v>21</v>
      </c>
      <c r="B25" s="12">
        <v>495.68</v>
      </c>
      <c r="C25" s="11">
        <v>299.19</v>
      </c>
      <c r="D25" s="12">
        <v>298.96</v>
      </c>
      <c r="E25" s="8">
        <f t="shared" si="2"/>
        <v>-0.2300000000000182</v>
      </c>
      <c r="F25" s="10">
        <f t="shared" si="3"/>
        <v>99.9231257729202</v>
      </c>
    </row>
    <row r="26" spans="1:6" ht="12.75">
      <c r="A26" s="21" t="s">
        <v>22</v>
      </c>
      <c r="B26" s="12">
        <v>820.8</v>
      </c>
      <c r="C26" s="11">
        <v>346.1</v>
      </c>
      <c r="D26" s="12">
        <v>346.11</v>
      </c>
      <c r="E26" s="8">
        <f t="shared" si="2"/>
        <v>0.009999999999990905</v>
      </c>
      <c r="F26" s="10">
        <f t="shared" si="3"/>
        <v>100.00288933834152</v>
      </c>
    </row>
    <row r="27" spans="1:6" ht="12.75">
      <c r="A27" s="21" t="s">
        <v>23</v>
      </c>
      <c r="B27" s="12">
        <v>1279.3</v>
      </c>
      <c r="C27" s="11">
        <v>547.42</v>
      </c>
      <c r="D27" s="12">
        <v>535.43</v>
      </c>
      <c r="E27" s="8">
        <f t="shared" si="2"/>
        <v>-11.990000000000009</v>
      </c>
      <c r="F27" s="10">
        <f t="shared" si="3"/>
        <v>97.8097256220087</v>
      </c>
    </row>
    <row r="28" spans="1:6" ht="12.75" customHeight="1">
      <c r="A28" s="21" t="s">
        <v>24</v>
      </c>
      <c r="B28" s="12">
        <v>2028.9</v>
      </c>
      <c r="C28" s="11">
        <v>1529.14</v>
      </c>
      <c r="D28" s="12">
        <v>1527.94</v>
      </c>
      <c r="E28" s="8">
        <f t="shared" si="2"/>
        <v>-1.2000000000000455</v>
      </c>
      <c r="F28" s="10">
        <f t="shared" si="3"/>
        <v>99.9215245170488</v>
      </c>
    </row>
    <row r="29" spans="1:6" ht="12.75" customHeight="1">
      <c r="A29" s="21" t="s">
        <v>25</v>
      </c>
      <c r="B29" s="12">
        <v>154.9</v>
      </c>
      <c r="C29" s="11">
        <v>116.19</v>
      </c>
      <c r="D29" s="12">
        <v>96.34</v>
      </c>
      <c r="E29" s="8">
        <f t="shared" si="2"/>
        <v>-19.849999999999994</v>
      </c>
      <c r="F29" s="10">
        <f t="shared" si="3"/>
        <v>82.9159135898098</v>
      </c>
    </row>
    <row r="30" spans="1:6" ht="12.75" customHeight="1">
      <c r="A30" s="21" t="s">
        <v>26</v>
      </c>
      <c r="B30" s="12">
        <v>14</v>
      </c>
      <c r="C30" s="11">
        <v>8</v>
      </c>
      <c r="D30" s="12">
        <v>0</v>
      </c>
      <c r="E30" s="8">
        <f t="shared" si="2"/>
        <v>-8</v>
      </c>
      <c r="F30" s="10"/>
    </row>
    <row r="31" spans="1:6" s="19" customFormat="1" ht="15.75">
      <c r="A31" s="22" t="s">
        <v>27</v>
      </c>
      <c r="B31" s="24">
        <f>B7-B22</f>
        <v>-355.03999999999905</v>
      </c>
      <c r="C31" s="18">
        <f>C7-C22</f>
        <v>189.0000000000009</v>
      </c>
      <c r="D31" s="24">
        <f>D7-D22</f>
        <v>143.6899999999996</v>
      </c>
      <c r="E31" s="3"/>
      <c r="F31" s="4"/>
    </row>
    <row r="32" spans="1:6" ht="25.5">
      <c r="A32" s="22" t="s">
        <v>4</v>
      </c>
      <c r="B32" s="18">
        <f>B33+B34</f>
        <v>355.04</v>
      </c>
      <c r="C32" s="18">
        <f>C33+C34</f>
        <v>-189</v>
      </c>
      <c r="D32" s="24">
        <f>D33+D34</f>
        <v>-143.69</v>
      </c>
      <c r="E32" s="3"/>
      <c r="F32" s="4"/>
    </row>
    <row r="33" spans="1:6" ht="12.75" customHeight="1">
      <c r="A33" s="21" t="s">
        <v>11</v>
      </c>
      <c r="B33" s="26">
        <v>0</v>
      </c>
      <c r="C33" s="11">
        <f>B33</f>
        <v>0</v>
      </c>
      <c r="D33" s="26">
        <v>0</v>
      </c>
      <c r="E33" s="8"/>
      <c r="F33" s="10"/>
    </row>
    <row r="34" spans="1:6" ht="12.75" customHeight="1">
      <c r="A34" s="21" t="s">
        <v>72</v>
      </c>
      <c r="B34" s="26">
        <v>355.04</v>
      </c>
      <c r="C34" s="11">
        <v>-189</v>
      </c>
      <c r="D34" s="26">
        <v>-143.69</v>
      </c>
      <c r="E34" s="8"/>
      <c r="F34" s="10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28</v>
      </c>
      <c r="B1" s="44"/>
      <c r="C1" s="44"/>
      <c r="D1" s="44"/>
      <c r="E1" s="44"/>
      <c r="F1" s="44"/>
    </row>
    <row r="2" spans="1:6" ht="15.75">
      <c r="A2" s="44" t="s">
        <v>79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38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74</v>
      </c>
      <c r="C5" s="35" t="s">
        <v>1</v>
      </c>
      <c r="D5" s="35" t="s">
        <v>80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B8+B22</f>
        <v>15852.18</v>
      </c>
      <c r="C7" s="36">
        <f>C8+C22</f>
        <v>12293.689999999999</v>
      </c>
      <c r="D7" s="36">
        <f>D8+D22</f>
        <v>10785.919999999998</v>
      </c>
      <c r="E7" s="16">
        <f>D7-C7</f>
        <v>-1507.7700000000004</v>
      </c>
      <c r="F7" s="15">
        <f>D7/C7*100</f>
        <v>87.73541548550516</v>
      </c>
    </row>
    <row r="8" spans="1:6" ht="12.75">
      <c r="A8" s="6" t="s">
        <v>18</v>
      </c>
      <c r="B8" s="3">
        <f>SUM(B9:B21)</f>
        <v>5630.24</v>
      </c>
      <c r="C8" s="3">
        <f>SUM(C9:C21)</f>
        <v>3914.79</v>
      </c>
      <c r="D8" s="3">
        <f>SUM(D9:D21)</f>
        <v>3345.0599999999995</v>
      </c>
      <c r="E8" s="3">
        <f>D8-C8</f>
        <v>-569.7300000000005</v>
      </c>
      <c r="F8" s="4">
        <f>D8/C8*100</f>
        <v>85.44672894331495</v>
      </c>
    </row>
    <row r="9" spans="1:6" ht="12.75">
      <c r="A9" s="7" t="s">
        <v>5</v>
      </c>
      <c r="B9" s="8">
        <v>1069.94</v>
      </c>
      <c r="C9" s="8">
        <v>790.84</v>
      </c>
      <c r="D9" s="8">
        <v>677.12</v>
      </c>
      <c r="E9" s="8">
        <f>D9-C9</f>
        <v>-113.72000000000003</v>
      </c>
      <c r="F9" s="10">
        <f>D9/C9*100</f>
        <v>85.62035304233473</v>
      </c>
    </row>
    <row r="10" spans="1:6" ht="12.75">
      <c r="A10" s="7" t="s">
        <v>57</v>
      </c>
      <c r="B10" s="8">
        <v>1714.4</v>
      </c>
      <c r="C10" s="8">
        <v>1285.79</v>
      </c>
      <c r="D10" s="8">
        <v>1376.42</v>
      </c>
      <c r="E10" s="8">
        <f aca="true" t="shared" si="0" ref="E10:E21">D10-C10</f>
        <v>90.63000000000011</v>
      </c>
      <c r="F10" s="10">
        <f aca="true" t="shared" si="1" ref="F10:F17">D10/C10*100</f>
        <v>107.04858491666602</v>
      </c>
    </row>
    <row r="11" spans="1:6" ht="12.75">
      <c r="A11" s="7" t="s">
        <v>6</v>
      </c>
      <c r="B11" s="8">
        <v>5.87</v>
      </c>
      <c r="C11" s="8">
        <v>5.87</v>
      </c>
      <c r="D11" s="8">
        <v>7.19</v>
      </c>
      <c r="E11" s="8">
        <f t="shared" si="0"/>
        <v>1.3200000000000003</v>
      </c>
      <c r="F11" s="10"/>
    </row>
    <row r="12" spans="1:6" ht="12.75">
      <c r="A12" s="7" t="s">
        <v>12</v>
      </c>
      <c r="B12" s="8">
        <v>410.2</v>
      </c>
      <c r="C12" s="8">
        <v>275.1</v>
      </c>
      <c r="D12" s="8">
        <v>123.24</v>
      </c>
      <c r="E12" s="8">
        <f t="shared" si="0"/>
        <v>-151.86</v>
      </c>
      <c r="F12" s="10">
        <f t="shared" si="1"/>
        <v>44.798255179934564</v>
      </c>
    </row>
    <row r="13" spans="1:6" ht="12.75">
      <c r="A13" s="7" t="s">
        <v>44</v>
      </c>
      <c r="B13" s="8">
        <v>69.6</v>
      </c>
      <c r="C13" s="8">
        <v>49.8</v>
      </c>
      <c r="D13" s="8">
        <v>15.16</v>
      </c>
      <c r="E13" s="8">
        <f t="shared" si="0"/>
        <v>-34.64</v>
      </c>
      <c r="F13" s="10">
        <f t="shared" si="1"/>
        <v>30.441767068273094</v>
      </c>
    </row>
    <row r="14" spans="1:6" ht="12.75">
      <c r="A14" s="7" t="s">
        <v>45</v>
      </c>
      <c r="B14" s="8">
        <v>573.1</v>
      </c>
      <c r="C14" s="8">
        <v>336.55</v>
      </c>
      <c r="D14" s="8">
        <v>222.66</v>
      </c>
      <c r="E14" s="8">
        <f t="shared" si="0"/>
        <v>-113.89000000000001</v>
      </c>
      <c r="F14" s="10">
        <f t="shared" si="1"/>
        <v>66.15956024364878</v>
      </c>
    </row>
    <row r="15" spans="1:6" ht="12.75">
      <c r="A15" s="7" t="s">
        <v>13</v>
      </c>
      <c r="B15" s="8">
        <v>1345.4</v>
      </c>
      <c r="C15" s="8">
        <v>759.83</v>
      </c>
      <c r="D15" s="8">
        <v>550.22</v>
      </c>
      <c r="E15" s="8">
        <f t="shared" si="0"/>
        <v>-209.61</v>
      </c>
      <c r="F15" s="10">
        <f t="shared" si="1"/>
        <v>72.41356619243778</v>
      </c>
    </row>
    <row r="16" spans="1:6" ht="12.75">
      <c r="A16" s="7" t="s">
        <v>33</v>
      </c>
      <c r="B16" s="8">
        <v>0.9</v>
      </c>
      <c r="C16" s="8">
        <v>0.9</v>
      </c>
      <c r="D16" s="8">
        <v>0.9</v>
      </c>
      <c r="E16" s="8">
        <f t="shared" si="0"/>
        <v>0</v>
      </c>
      <c r="F16" s="10">
        <f t="shared" si="1"/>
        <v>100</v>
      </c>
    </row>
    <row r="17" spans="1:6" ht="12.75">
      <c r="A17" s="9" t="s">
        <v>8</v>
      </c>
      <c r="B17" s="8">
        <v>122.9</v>
      </c>
      <c r="C17" s="8">
        <v>92.18</v>
      </c>
      <c r="D17" s="8">
        <v>51.3</v>
      </c>
      <c r="E17" s="8">
        <f t="shared" si="0"/>
        <v>-40.88000000000001</v>
      </c>
      <c r="F17" s="10">
        <f t="shared" si="1"/>
        <v>55.65198524625732</v>
      </c>
    </row>
    <row r="18" spans="1:6" ht="12.75">
      <c r="A18" s="7" t="s">
        <v>75</v>
      </c>
      <c r="B18" s="8">
        <v>0.43</v>
      </c>
      <c r="C18" s="8">
        <v>0.43</v>
      </c>
      <c r="D18" s="8">
        <v>3.35</v>
      </c>
      <c r="E18" s="8">
        <f t="shared" si="0"/>
        <v>2.92</v>
      </c>
      <c r="F18" s="10"/>
    </row>
    <row r="19" spans="1:6" ht="12.75">
      <c r="A19" s="7" t="s">
        <v>10</v>
      </c>
      <c r="B19" s="8">
        <v>0</v>
      </c>
      <c r="C19" s="8">
        <v>0</v>
      </c>
      <c r="D19" s="8">
        <v>0</v>
      </c>
      <c r="E19" s="8">
        <f t="shared" si="0"/>
        <v>0</v>
      </c>
      <c r="F19" s="10"/>
    </row>
    <row r="20" spans="1:6" ht="12.75">
      <c r="A20" s="7" t="s">
        <v>58</v>
      </c>
      <c r="B20" s="8">
        <v>30</v>
      </c>
      <c r="C20" s="8">
        <v>30</v>
      </c>
      <c r="D20" s="8">
        <v>30</v>
      </c>
      <c r="E20" s="8">
        <f t="shared" si="0"/>
        <v>0</v>
      </c>
      <c r="F20" s="10"/>
    </row>
    <row r="21" spans="1:6" ht="12.75">
      <c r="A21" s="7" t="s">
        <v>16</v>
      </c>
      <c r="B21" s="8">
        <v>287.5</v>
      </c>
      <c r="C21" s="8">
        <v>287.5</v>
      </c>
      <c r="D21" s="8">
        <v>287.5</v>
      </c>
      <c r="E21" s="8">
        <f t="shared" si="0"/>
        <v>0</v>
      </c>
      <c r="F21" s="10"/>
    </row>
    <row r="22" spans="1:6" ht="12.75">
      <c r="A22" s="6" t="s">
        <v>17</v>
      </c>
      <c r="B22" s="3">
        <v>10221.94</v>
      </c>
      <c r="C22" s="3">
        <v>8378.9</v>
      </c>
      <c r="D22" s="3">
        <v>7440.86</v>
      </c>
      <c r="E22" s="3">
        <f>D22-C22</f>
        <v>-938.04</v>
      </c>
      <c r="F22" s="4">
        <f>D22/C22*100</f>
        <v>88.80473570516416</v>
      </c>
    </row>
    <row r="23" spans="1:6" s="39" customFormat="1" ht="12.75">
      <c r="A23" s="7" t="s">
        <v>60</v>
      </c>
      <c r="B23" s="8">
        <v>9721.77</v>
      </c>
      <c r="C23" s="8">
        <v>7957.63</v>
      </c>
      <c r="D23" s="8">
        <v>7019.59</v>
      </c>
      <c r="E23" s="8">
        <f>D23-C23</f>
        <v>-938.04</v>
      </c>
      <c r="F23" s="10">
        <f>D23/C23*100</f>
        <v>88.21206816602431</v>
      </c>
    </row>
    <row r="24" spans="1:6" ht="25.5" hidden="1">
      <c r="A24" s="7" t="s">
        <v>61</v>
      </c>
      <c r="B24" s="8">
        <v>414.7</v>
      </c>
      <c r="C24" s="8">
        <v>0</v>
      </c>
      <c r="D24" s="8">
        <v>0</v>
      </c>
      <c r="E24" s="8">
        <f>D24-C24</f>
        <v>0</v>
      </c>
      <c r="F24" s="10"/>
    </row>
    <row r="25" spans="1:9" ht="15.75">
      <c r="A25" s="13" t="s">
        <v>3</v>
      </c>
      <c r="B25" s="36">
        <f>B26+B27+B28+B29+B30+B31+B33+B34+B32</f>
        <v>16968.700000000004</v>
      </c>
      <c r="C25" s="36">
        <f>C26+C27+C28+C29+C30+C31+C33+C34+C32</f>
        <v>12185.539999999999</v>
      </c>
      <c r="D25" s="36">
        <f>D26+D27+D28+D29+D30+D31+D33+D34+D32</f>
        <v>10887.74</v>
      </c>
      <c r="E25" s="14">
        <f>D25-C25</f>
        <v>-1297.7999999999993</v>
      </c>
      <c r="F25" s="15">
        <f>D25/C25*100</f>
        <v>89.34967182414567</v>
      </c>
      <c r="G25" s="31"/>
      <c r="H25" s="31"/>
      <c r="I25" s="31"/>
    </row>
    <row r="26" spans="1:9" ht="12.75">
      <c r="A26" s="21" t="s">
        <v>19</v>
      </c>
      <c r="B26" s="12">
        <v>3981.33</v>
      </c>
      <c r="C26" s="12">
        <v>2972.95</v>
      </c>
      <c r="D26" s="12">
        <v>2853.2</v>
      </c>
      <c r="E26" s="20">
        <f>D26-C26</f>
        <v>-119.75</v>
      </c>
      <c r="F26" s="10">
        <f>D26/C26*100</f>
        <v>95.97201432920164</v>
      </c>
      <c r="G26" s="27"/>
      <c r="H26" s="34"/>
      <c r="I26" s="34"/>
    </row>
    <row r="27" spans="1:9" ht="12.75">
      <c r="A27" s="21" t="s">
        <v>20</v>
      </c>
      <c r="B27" s="12">
        <v>88.3</v>
      </c>
      <c r="C27" s="12">
        <v>66.24</v>
      </c>
      <c r="D27" s="12">
        <v>0</v>
      </c>
      <c r="E27" s="20">
        <f aca="true" t="shared" si="2" ref="E27:E34">D27-C27</f>
        <v>-66.24</v>
      </c>
      <c r="F27" s="10">
        <f aca="true" t="shared" si="3" ref="F27:F33">D27/C27*100</f>
        <v>0</v>
      </c>
      <c r="G27" s="27"/>
      <c r="H27" s="34"/>
      <c r="I27" s="34"/>
    </row>
    <row r="28" spans="1:9" ht="25.5">
      <c r="A28" s="21" t="s">
        <v>21</v>
      </c>
      <c r="B28" s="12">
        <v>483</v>
      </c>
      <c r="C28" s="12">
        <v>338.47</v>
      </c>
      <c r="D28" s="12">
        <v>300.51</v>
      </c>
      <c r="E28" s="20">
        <f t="shared" si="2"/>
        <v>-37.960000000000036</v>
      </c>
      <c r="F28" s="10">
        <f t="shared" si="3"/>
        <v>88.78482583389959</v>
      </c>
      <c r="G28" s="27"/>
      <c r="H28" s="34"/>
      <c r="I28" s="34"/>
    </row>
    <row r="29" spans="1:9" ht="12.75">
      <c r="A29" s="21" t="s">
        <v>22</v>
      </c>
      <c r="B29" s="30">
        <v>1913.25</v>
      </c>
      <c r="C29" s="12">
        <v>1085.81</v>
      </c>
      <c r="D29" s="30">
        <v>1085.81</v>
      </c>
      <c r="E29" s="20">
        <f t="shared" si="2"/>
        <v>0</v>
      </c>
      <c r="F29" s="10">
        <f t="shared" si="3"/>
        <v>100</v>
      </c>
      <c r="G29" s="31"/>
      <c r="H29" s="34"/>
      <c r="I29" s="34"/>
    </row>
    <row r="30" spans="1:9" ht="12.75">
      <c r="A30" s="21" t="s">
        <v>23</v>
      </c>
      <c r="B30" s="30">
        <v>5614.25</v>
      </c>
      <c r="C30" s="12">
        <v>4003.48</v>
      </c>
      <c r="D30" s="30">
        <v>3103.32</v>
      </c>
      <c r="E30" s="20">
        <f t="shared" si="2"/>
        <v>-900.1599999999999</v>
      </c>
      <c r="F30" s="10">
        <f t="shared" si="3"/>
        <v>77.51556146152848</v>
      </c>
      <c r="G30" s="27"/>
      <c r="H30" s="29"/>
      <c r="I30" s="29"/>
    </row>
    <row r="31" spans="1:9" ht="12.75" customHeight="1">
      <c r="A31" s="21" t="s">
        <v>24</v>
      </c>
      <c r="B31" s="30">
        <v>4342.17</v>
      </c>
      <c r="C31" s="12">
        <v>3296.08</v>
      </c>
      <c r="D31" s="30">
        <v>3246.5</v>
      </c>
      <c r="E31" s="20">
        <f t="shared" si="2"/>
        <v>-49.57999999999993</v>
      </c>
      <c r="F31" s="10">
        <f t="shared" si="3"/>
        <v>98.49578893716172</v>
      </c>
      <c r="G31" s="27"/>
      <c r="H31" s="34"/>
      <c r="I31" s="34"/>
    </row>
    <row r="32" spans="1:9" ht="12.75" customHeight="1">
      <c r="A32" s="21" t="s">
        <v>65</v>
      </c>
      <c r="B32" s="30">
        <v>146.7</v>
      </c>
      <c r="C32" s="12">
        <v>110.04</v>
      </c>
      <c r="D32" s="30">
        <v>0</v>
      </c>
      <c r="E32" s="20">
        <f t="shared" si="2"/>
        <v>-110.04</v>
      </c>
      <c r="F32" s="10">
        <f t="shared" si="3"/>
        <v>0</v>
      </c>
      <c r="G32" s="27"/>
      <c r="H32" s="34"/>
      <c r="I32" s="34"/>
    </row>
    <row r="33" spans="1:9" ht="12.75" customHeight="1">
      <c r="A33" s="21" t="s">
        <v>25</v>
      </c>
      <c r="B33" s="30">
        <v>399.7</v>
      </c>
      <c r="C33" s="12">
        <v>312.47</v>
      </c>
      <c r="D33" s="30">
        <v>298.4</v>
      </c>
      <c r="E33" s="20">
        <f t="shared" si="2"/>
        <v>-14.07000000000005</v>
      </c>
      <c r="F33" s="10">
        <f t="shared" si="3"/>
        <v>95.49716772810189</v>
      </c>
      <c r="G33" s="27"/>
      <c r="H33" s="34"/>
      <c r="I33" s="34"/>
    </row>
    <row r="34" spans="1:9" ht="12.75" customHeight="1">
      <c r="A34" s="21" t="s">
        <v>26</v>
      </c>
      <c r="B34" s="30">
        <v>0</v>
      </c>
      <c r="C34" s="12">
        <v>0</v>
      </c>
      <c r="D34" s="30">
        <v>0</v>
      </c>
      <c r="E34" s="20">
        <f t="shared" si="2"/>
        <v>0</v>
      </c>
      <c r="F34" s="10"/>
      <c r="G34" s="27"/>
      <c r="H34" s="31"/>
      <c r="I34" s="31"/>
    </row>
    <row r="35" spans="1:9" s="19" customFormat="1" ht="15.75">
      <c r="A35" s="17" t="s">
        <v>27</v>
      </c>
      <c r="B35" s="24">
        <f>B7-B25</f>
        <v>-1116.520000000004</v>
      </c>
      <c r="C35" s="24">
        <f>C7-C25</f>
        <v>108.14999999999964</v>
      </c>
      <c r="D35" s="24">
        <f>D7-D25</f>
        <v>-101.82000000000153</v>
      </c>
      <c r="E35" s="16"/>
      <c r="F35" s="15"/>
      <c r="G35" s="32"/>
      <c r="H35" s="33"/>
      <c r="I35" s="32"/>
    </row>
    <row r="36" spans="1:6" ht="25.5">
      <c r="A36" s="22" t="s">
        <v>4</v>
      </c>
      <c r="B36" s="25">
        <f>B37+B38</f>
        <v>1116.52</v>
      </c>
      <c r="C36" s="25">
        <f>C37+C38</f>
        <v>-108.15</v>
      </c>
      <c r="D36" s="25">
        <f>D37+D38</f>
        <v>101.82</v>
      </c>
      <c r="E36" s="3"/>
      <c r="F36" s="4"/>
    </row>
    <row r="37" spans="1:6" ht="12.75" customHeight="1">
      <c r="A37" s="21" t="s">
        <v>11</v>
      </c>
      <c r="B37" s="26"/>
      <c r="C37" s="26"/>
      <c r="D37" s="26"/>
      <c r="E37" s="8"/>
      <c r="F37" s="10"/>
    </row>
    <row r="38" spans="1:6" ht="12.75" customHeight="1">
      <c r="A38" s="21" t="s">
        <v>72</v>
      </c>
      <c r="B38" s="26">
        <v>1116.52</v>
      </c>
      <c r="C38" s="26">
        <v>-108.15</v>
      </c>
      <c r="D38" s="26">
        <v>101.82</v>
      </c>
      <c r="E38" s="8"/>
      <c r="F38" s="10"/>
    </row>
  </sheetData>
  <sheetProtection/>
  <mergeCells count="4">
    <mergeCell ref="A1:F1"/>
    <mergeCell ref="A2:F2"/>
    <mergeCell ref="A3:F3"/>
    <mergeCell ref="A4:F4"/>
  </mergeCells>
  <printOptions/>
  <pageMargins left="0" right="0" top="0" bottom="0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41.421875" style="0" customWidth="1"/>
    <col min="2" max="2" width="14.28125" style="0" customWidth="1"/>
    <col min="3" max="3" width="12.00390625" style="0" customWidth="1"/>
    <col min="4" max="4" width="12.8515625" style="0" customWidth="1"/>
    <col min="5" max="5" width="11.421875" style="0" bestFit="1" customWidth="1"/>
    <col min="6" max="6" width="11.00390625" style="0" bestFit="1" customWidth="1"/>
  </cols>
  <sheetData>
    <row r="1" spans="1:6" ht="15.75">
      <c r="A1" s="44" t="s">
        <v>29</v>
      </c>
      <c r="B1" s="44"/>
      <c r="C1" s="44"/>
      <c r="D1" s="44"/>
      <c r="E1" s="44"/>
      <c r="F1" s="44"/>
    </row>
    <row r="2" spans="1:6" ht="15.75">
      <c r="A2" s="44" t="s">
        <v>79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39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74</v>
      </c>
      <c r="C5" s="35" t="s">
        <v>1</v>
      </c>
      <c r="D5" s="35" t="s">
        <v>80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B8+B22</f>
        <v>11590.7</v>
      </c>
      <c r="C7" s="36">
        <f>C8+C22</f>
        <v>8975.48</v>
      </c>
      <c r="D7" s="36">
        <f>D8+D22</f>
        <v>8231.060000000001</v>
      </c>
      <c r="E7" s="16">
        <f>D7-C7</f>
        <v>-744.4199999999983</v>
      </c>
      <c r="F7" s="15">
        <f>D7/C7*100</f>
        <v>91.70607031601654</v>
      </c>
    </row>
    <row r="8" spans="1:6" ht="12.75">
      <c r="A8" s="6" t="s">
        <v>18</v>
      </c>
      <c r="B8" s="3">
        <f>SUM(B9:B21)</f>
        <v>3956.1</v>
      </c>
      <c r="C8" s="3">
        <f>SUM(C9:C21)</f>
        <v>3000.6999999999994</v>
      </c>
      <c r="D8" s="3">
        <f>SUM(D9:D21)</f>
        <v>2985.4200000000005</v>
      </c>
      <c r="E8" s="3">
        <f>D8-C8</f>
        <v>-15.279999999998836</v>
      </c>
      <c r="F8" s="4">
        <f>D8/C8*100</f>
        <v>99.49078548338724</v>
      </c>
    </row>
    <row r="9" spans="1:6" ht="12.75">
      <c r="A9" s="7" t="s">
        <v>5</v>
      </c>
      <c r="B9" s="8">
        <v>287</v>
      </c>
      <c r="C9" s="8">
        <v>215.24</v>
      </c>
      <c r="D9" s="8">
        <v>189.62</v>
      </c>
      <c r="E9" s="8">
        <f>D9-C9</f>
        <v>-25.620000000000005</v>
      </c>
      <c r="F9" s="10">
        <f>D9/C9*100</f>
        <v>88.09700799107972</v>
      </c>
    </row>
    <row r="10" spans="1:6" ht="12.75">
      <c r="A10" s="7" t="s">
        <v>57</v>
      </c>
      <c r="B10" s="8">
        <v>2287</v>
      </c>
      <c r="C10" s="8">
        <v>2160</v>
      </c>
      <c r="D10" s="8">
        <v>2040.15</v>
      </c>
      <c r="E10" s="8">
        <f aca="true" t="shared" si="0" ref="E10:E21">D10-C10</f>
        <v>-119.84999999999991</v>
      </c>
      <c r="F10" s="10">
        <f aca="true" t="shared" si="1" ref="F10:F16">D10/C10*100</f>
        <v>94.4513888888889</v>
      </c>
    </row>
    <row r="11" spans="1:6" ht="12.75">
      <c r="A11" s="7" t="s">
        <v>6</v>
      </c>
      <c r="B11" s="8">
        <v>0</v>
      </c>
      <c r="C11" s="8">
        <v>0</v>
      </c>
      <c r="D11" s="8">
        <v>98.53</v>
      </c>
      <c r="E11" s="8">
        <f t="shared" si="0"/>
        <v>98.53</v>
      </c>
      <c r="F11" s="10"/>
    </row>
    <row r="12" spans="1:6" ht="12.75">
      <c r="A12" s="7" t="s">
        <v>12</v>
      </c>
      <c r="B12" s="8">
        <v>292.6</v>
      </c>
      <c r="C12" s="8">
        <v>111</v>
      </c>
      <c r="D12" s="8">
        <v>66.56</v>
      </c>
      <c r="E12" s="8">
        <f t="shared" si="0"/>
        <v>-44.44</v>
      </c>
      <c r="F12" s="10">
        <f t="shared" si="1"/>
        <v>59.96396396396396</v>
      </c>
    </row>
    <row r="13" spans="1:6" ht="12.75">
      <c r="A13" s="7" t="s">
        <v>44</v>
      </c>
      <c r="B13" s="8">
        <v>7.3</v>
      </c>
      <c r="C13" s="8">
        <v>5.49</v>
      </c>
      <c r="D13" s="8">
        <v>5.96</v>
      </c>
      <c r="E13" s="8">
        <f t="shared" si="0"/>
        <v>0.46999999999999975</v>
      </c>
      <c r="F13" s="10">
        <f t="shared" si="1"/>
        <v>108.56102003642987</v>
      </c>
    </row>
    <row r="14" spans="1:6" ht="12.75">
      <c r="A14" s="7" t="s">
        <v>45</v>
      </c>
      <c r="B14" s="8">
        <v>507.5</v>
      </c>
      <c r="C14" s="8">
        <v>170.37</v>
      </c>
      <c r="D14" s="8">
        <v>161.86</v>
      </c>
      <c r="E14" s="8">
        <f t="shared" si="0"/>
        <v>-8.509999999999991</v>
      </c>
      <c r="F14" s="10">
        <f t="shared" si="1"/>
        <v>95.00498914128075</v>
      </c>
    </row>
    <row r="15" spans="1:6" ht="12.75">
      <c r="A15" s="7" t="s">
        <v>13</v>
      </c>
      <c r="B15" s="8">
        <v>405</v>
      </c>
      <c r="C15" s="8">
        <v>175</v>
      </c>
      <c r="D15" s="8">
        <v>202.2</v>
      </c>
      <c r="E15" s="8">
        <f t="shared" si="0"/>
        <v>27.19999999999999</v>
      </c>
      <c r="F15" s="10">
        <f t="shared" si="1"/>
        <v>115.54285714285714</v>
      </c>
    </row>
    <row r="16" spans="1:6" ht="12.75">
      <c r="A16" s="7" t="s">
        <v>33</v>
      </c>
      <c r="B16" s="8">
        <v>6.5</v>
      </c>
      <c r="C16" s="8">
        <v>0.4</v>
      </c>
      <c r="D16" s="40">
        <v>0.4</v>
      </c>
      <c r="E16" s="8">
        <f t="shared" si="0"/>
        <v>0</v>
      </c>
      <c r="F16" s="10">
        <f t="shared" si="1"/>
        <v>100</v>
      </c>
    </row>
    <row r="17" spans="1:6" ht="12.75">
      <c r="A17" s="9" t="s">
        <v>8</v>
      </c>
      <c r="B17" s="8">
        <v>0</v>
      </c>
      <c r="C17" s="8">
        <f>B17</f>
        <v>0</v>
      </c>
      <c r="D17" s="8">
        <v>77.84</v>
      </c>
      <c r="E17" s="8">
        <f t="shared" si="0"/>
        <v>77.84</v>
      </c>
      <c r="F17" s="10"/>
    </row>
    <row r="18" spans="1:6" ht="12.75">
      <c r="A18" s="9" t="s">
        <v>73</v>
      </c>
      <c r="B18" s="8">
        <v>0</v>
      </c>
      <c r="C18" s="8">
        <f>B18</f>
        <v>0</v>
      </c>
      <c r="D18" s="8">
        <v>2.8</v>
      </c>
      <c r="E18" s="8">
        <f t="shared" si="0"/>
        <v>2.8</v>
      </c>
      <c r="F18" s="10"/>
    </row>
    <row r="19" spans="1:6" ht="12.75">
      <c r="A19" s="7" t="s">
        <v>9</v>
      </c>
      <c r="B19" s="8">
        <v>0</v>
      </c>
      <c r="C19" s="8">
        <v>0</v>
      </c>
      <c r="D19" s="8">
        <v>0</v>
      </c>
      <c r="E19" s="8">
        <f t="shared" si="0"/>
        <v>0</v>
      </c>
      <c r="F19" s="10"/>
    </row>
    <row r="20" spans="1:6" ht="12.75">
      <c r="A20" s="7" t="s">
        <v>58</v>
      </c>
      <c r="B20" s="8">
        <v>0</v>
      </c>
      <c r="C20" s="8">
        <v>0</v>
      </c>
      <c r="D20" s="8">
        <v>3.5</v>
      </c>
      <c r="E20" s="8">
        <f t="shared" si="0"/>
        <v>3.5</v>
      </c>
      <c r="F20" s="10"/>
    </row>
    <row r="21" spans="1:6" ht="12.75">
      <c r="A21" s="7" t="s">
        <v>66</v>
      </c>
      <c r="B21" s="8">
        <v>163.2</v>
      </c>
      <c r="C21" s="8">
        <v>163.2</v>
      </c>
      <c r="D21" s="8">
        <v>136</v>
      </c>
      <c r="E21" s="8">
        <f t="shared" si="0"/>
        <v>-27.19999999999999</v>
      </c>
      <c r="F21" s="10"/>
    </row>
    <row r="22" spans="1:6" ht="12.75">
      <c r="A22" s="6" t="s">
        <v>17</v>
      </c>
      <c r="B22" s="3">
        <v>7634.6</v>
      </c>
      <c r="C22" s="3">
        <v>5974.78</v>
      </c>
      <c r="D22" s="3">
        <v>5245.64</v>
      </c>
      <c r="E22" s="3">
        <f>D22-C22</f>
        <v>-729.1399999999994</v>
      </c>
      <c r="F22" s="4">
        <f>D22/C22*100</f>
        <v>87.79637074503162</v>
      </c>
    </row>
    <row r="23" spans="1:6" s="39" customFormat="1" ht="12.75">
      <c r="A23" s="7" t="s">
        <v>60</v>
      </c>
      <c r="B23" s="8">
        <v>7434.8</v>
      </c>
      <c r="C23" s="8">
        <v>5812.51</v>
      </c>
      <c r="D23" s="8">
        <v>5093.41</v>
      </c>
      <c r="E23" s="8">
        <f>D23-C23</f>
        <v>-719.1000000000004</v>
      </c>
      <c r="F23" s="10">
        <f>D23/C23*100</f>
        <v>87.62840838123289</v>
      </c>
    </row>
    <row r="24" spans="1:6" ht="25.5" hidden="1">
      <c r="A24" s="7" t="s">
        <v>61</v>
      </c>
      <c r="B24" s="8">
        <v>659.8</v>
      </c>
      <c r="C24" s="8">
        <v>0</v>
      </c>
      <c r="D24" s="8">
        <v>0</v>
      </c>
      <c r="E24" s="8">
        <f>D24-C24</f>
        <v>0</v>
      </c>
      <c r="F24" s="10"/>
    </row>
    <row r="25" spans="1:6" ht="15.75">
      <c r="A25" s="13" t="s">
        <v>3</v>
      </c>
      <c r="B25" s="36">
        <f>B26+B27+B28+B29+B30+B31+B32+B33</f>
        <v>12347.900000000001</v>
      </c>
      <c r="C25" s="36">
        <f>C26+C27+C28+C29+C30+C31+C32+C33</f>
        <v>8846.500000000002</v>
      </c>
      <c r="D25" s="36">
        <f>D26+D27+D28+D29+D30+D31+D32+D33</f>
        <v>8451.04</v>
      </c>
      <c r="E25" s="14">
        <f>D25-C25</f>
        <v>-395.46000000000095</v>
      </c>
      <c r="F25" s="15">
        <f>D25/C25*100</f>
        <v>95.52975753122703</v>
      </c>
    </row>
    <row r="26" spans="1:6" ht="12.75">
      <c r="A26" s="21" t="s">
        <v>19</v>
      </c>
      <c r="B26" s="12">
        <v>2526.94</v>
      </c>
      <c r="C26" s="12">
        <v>2116.83</v>
      </c>
      <c r="D26" s="12">
        <v>1989.86</v>
      </c>
      <c r="E26" s="20">
        <f>D26-C26</f>
        <v>-126.97000000000003</v>
      </c>
      <c r="F26" s="10">
        <f>D26/C26*100</f>
        <v>94.00188016987666</v>
      </c>
    </row>
    <row r="27" spans="1:6" ht="12.75">
      <c r="A27" s="21" t="s">
        <v>20</v>
      </c>
      <c r="B27" s="12">
        <v>88.3</v>
      </c>
      <c r="C27" s="12">
        <v>66.24</v>
      </c>
      <c r="D27" s="12">
        <v>22.08</v>
      </c>
      <c r="E27" s="20">
        <f aca="true" t="shared" si="2" ref="E27:E33">D27-C27</f>
        <v>-44.16</v>
      </c>
      <c r="F27" s="10">
        <f aca="true" t="shared" si="3" ref="F27:F32">D27/C27*100</f>
        <v>33.33333333333333</v>
      </c>
    </row>
    <row r="28" spans="1:6" ht="25.5">
      <c r="A28" s="21" t="s">
        <v>21</v>
      </c>
      <c r="B28" s="12">
        <v>241.28</v>
      </c>
      <c r="C28" s="12">
        <v>184.68</v>
      </c>
      <c r="D28" s="12">
        <v>184.17</v>
      </c>
      <c r="E28" s="20">
        <f t="shared" si="2"/>
        <v>-0.5100000000000193</v>
      </c>
      <c r="F28" s="10">
        <f t="shared" si="3"/>
        <v>99.7238466536712</v>
      </c>
    </row>
    <row r="29" spans="1:6" ht="12.75">
      <c r="A29" s="21" t="s">
        <v>22</v>
      </c>
      <c r="B29" s="12">
        <v>2381.1</v>
      </c>
      <c r="C29" s="12">
        <v>1504.83</v>
      </c>
      <c r="D29" s="12">
        <v>1465.75</v>
      </c>
      <c r="E29" s="20">
        <f t="shared" si="2"/>
        <v>-39.07999999999993</v>
      </c>
      <c r="F29" s="10">
        <f t="shared" si="3"/>
        <v>97.403028913565</v>
      </c>
    </row>
    <row r="30" spans="1:6" ht="12.75">
      <c r="A30" s="21" t="s">
        <v>23</v>
      </c>
      <c r="B30" s="12">
        <v>3298.38</v>
      </c>
      <c r="C30" s="12">
        <v>2020.7</v>
      </c>
      <c r="D30" s="12">
        <v>2020.7</v>
      </c>
      <c r="E30" s="20">
        <f t="shared" si="2"/>
        <v>0</v>
      </c>
      <c r="F30" s="10">
        <f t="shared" si="3"/>
        <v>100</v>
      </c>
    </row>
    <row r="31" spans="1:6" ht="12.75" customHeight="1">
      <c r="A31" s="21" t="s">
        <v>24</v>
      </c>
      <c r="B31" s="12">
        <v>3357.7</v>
      </c>
      <c r="C31" s="12">
        <v>2612.57</v>
      </c>
      <c r="D31" s="12">
        <v>2483.11</v>
      </c>
      <c r="E31" s="20">
        <f t="shared" si="2"/>
        <v>-129.46000000000004</v>
      </c>
      <c r="F31" s="10">
        <f t="shared" si="3"/>
        <v>95.04472607432528</v>
      </c>
    </row>
    <row r="32" spans="1:6" ht="12.75" customHeight="1">
      <c r="A32" s="21" t="s">
        <v>25</v>
      </c>
      <c r="B32" s="12">
        <v>421.6</v>
      </c>
      <c r="C32" s="12">
        <v>316.2</v>
      </c>
      <c r="D32" s="12">
        <v>285.37</v>
      </c>
      <c r="E32" s="20">
        <f t="shared" si="2"/>
        <v>-30.829999999999984</v>
      </c>
      <c r="F32" s="10">
        <f t="shared" si="3"/>
        <v>90.24984187223278</v>
      </c>
    </row>
    <row r="33" spans="1:6" ht="12.75" customHeight="1">
      <c r="A33" s="21" t="s">
        <v>77</v>
      </c>
      <c r="B33" s="12">
        <v>32.6</v>
      </c>
      <c r="C33" s="12">
        <v>24.45</v>
      </c>
      <c r="D33" s="12">
        <v>0</v>
      </c>
      <c r="E33" s="20">
        <f t="shared" si="2"/>
        <v>-24.45</v>
      </c>
      <c r="F33" s="10"/>
    </row>
    <row r="34" spans="1:6" s="19" customFormat="1" ht="15.75">
      <c r="A34" s="17" t="s">
        <v>27</v>
      </c>
      <c r="B34" s="24">
        <f>B7-B25</f>
        <v>-757.2000000000007</v>
      </c>
      <c r="C34" s="24">
        <f>C7-C25</f>
        <v>128.97999999999774</v>
      </c>
      <c r="D34" s="24">
        <f>D7-D25</f>
        <v>-219.97999999999956</v>
      </c>
      <c r="E34" s="16"/>
      <c r="F34" s="15"/>
    </row>
    <row r="35" spans="1:6" ht="25.5">
      <c r="A35" s="22" t="s">
        <v>4</v>
      </c>
      <c r="B35" s="25">
        <f>B36+B37</f>
        <v>757.2</v>
      </c>
      <c r="C35" s="25">
        <f>C36+C37</f>
        <v>-128.98</v>
      </c>
      <c r="D35" s="25">
        <f>D36+D37</f>
        <v>219.98</v>
      </c>
      <c r="E35" s="3"/>
      <c r="F35" s="4"/>
    </row>
    <row r="36" spans="1:6" ht="12.75" customHeight="1">
      <c r="A36" s="21" t="s">
        <v>11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76</v>
      </c>
      <c r="B37" s="26">
        <v>757.2</v>
      </c>
      <c r="C37" s="26">
        <v>-128.98</v>
      </c>
      <c r="D37" s="26">
        <v>219.98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30</v>
      </c>
      <c r="B1" s="44"/>
      <c r="C1" s="44"/>
      <c r="D1" s="44"/>
      <c r="E1" s="44"/>
      <c r="F1" s="44"/>
    </row>
    <row r="2" spans="1:6" ht="15.75">
      <c r="A2" s="44" t="s">
        <v>79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40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74</v>
      </c>
      <c r="C5" s="35" t="s">
        <v>1</v>
      </c>
      <c r="D5" s="35" t="s">
        <v>80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B8+B21</f>
        <v>7995</v>
      </c>
      <c r="C7" s="36">
        <f>C8+C21</f>
        <v>5902.58</v>
      </c>
      <c r="D7" s="36">
        <f>D8+D21</f>
        <v>5560.29</v>
      </c>
      <c r="E7" s="16">
        <f>D7-C7</f>
        <v>-342.28999999999996</v>
      </c>
      <c r="F7" s="15">
        <f>D7/C7*100</f>
        <v>94.20101040561923</v>
      </c>
    </row>
    <row r="8" spans="1:6" ht="12.75">
      <c r="A8" s="6" t="s">
        <v>18</v>
      </c>
      <c r="B8" s="3">
        <f>SUM(B9:B20)</f>
        <v>1976.3200000000002</v>
      </c>
      <c r="C8" s="3">
        <f>SUM(C9:C20)</f>
        <v>1284.72</v>
      </c>
      <c r="D8" s="3">
        <f>SUM(D9:D20)</f>
        <v>1349.0400000000002</v>
      </c>
      <c r="E8" s="3">
        <f>D8-C8</f>
        <v>64.32000000000016</v>
      </c>
      <c r="F8" s="4">
        <f>D8/C8*100</f>
        <v>105.00653838968803</v>
      </c>
    </row>
    <row r="9" spans="1:6" ht="12.75">
      <c r="A9" s="7" t="s">
        <v>5</v>
      </c>
      <c r="B9" s="8">
        <v>260.3</v>
      </c>
      <c r="C9" s="8">
        <v>182.7</v>
      </c>
      <c r="D9" s="8">
        <v>198.96</v>
      </c>
      <c r="E9" s="8">
        <f>D9-C9</f>
        <v>16.26000000000002</v>
      </c>
      <c r="F9" s="10">
        <f>D9/C9*100</f>
        <v>108.89983579638753</v>
      </c>
    </row>
    <row r="10" spans="1:6" ht="12.75">
      <c r="A10" s="7" t="s">
        <v>57</v>
      </c>
      <c r="B10" s="8">
        <v>1009.6</v>
      </c>
      <c r="C10" s="8">
        <v>700.8</v>
      </c>
      <c r="D10" s="8">
        <v>810.62</v>
      </c>
      <c r="E10" s="8">
        <f aca="true" t="shared" si="0" ref="E10:E20">D10-C10</f>
        <v>109.82000000000005</v>
      </c>
      <c r="F10" s="10">
        <f>D10/C10*100</f>
        <v>115.67066210045662</v>
      </c>
    </row>
    <row r="11" spans="1:6" ht="12.75">
      <c r="A11" s="7" t="s">
        <v>6</v>
      </c>
      <c r="B11" s="8">
        <v>20.44</v>
      </c>
      <c r="C11" s="8">
        <v>20.44</v>
      </c>
      <c r="D11" s="8">
        <v>20.44</v>
      </c>
      <c r="E11" s="8">
        <f t="shared" si="0"/>
        <v>0</v>
      </c>
      <c r="F11" s="10"/>
    </row>
    <row r="12" spans="1:6" ht="12.75">
      <c r="A12" s="7" t="s">
        <v>12</v>
      </c>
      <c r="B12" s="8">
        <v>131</v>
      </c>
      <c r="C12" s="8">
        <v>60</v>
      </c>
      <c r="D12" s="8">
        <v>83.21</v>
      </c>
      <c r="E12" s="8">
        <f t="shared" si="0"/>
        <v>23.209999999999994</v>
      </c>
      <c r="F12" s="10"/>
    </row>
    <row r="13" spans="1:6" ht="12.75">
      <c r="A13" s="7" t="s">
        <v>44</v>
      </c>
      <c r="B13" s="8">
        <v>15</v>
      </c>
      <c r="C13" s="8">
        <v>15</v>
      </c>
      <c r="D13" s="8">
        <v>12.61</v>
      </c>
      <c r="E13" s="8">
        <f t="shared" si="0"/>
        <v>-2.3900000000000006</v>
      </c>
      <c r="F13" s="10">
        <f>D13/C13*100</f>
        <v>84.06666666666666</v>
      </c>
    </row>
    <row r="14" spans="1:6" ht="12.75">
      <c r="A14" s="7" t="s">
        <v>45</v>
      </c>
      <c r="B14" s="8">
        <v>294.5</v>
      </c>
      <c r="C14" s="8">
        <v>165.5</v>
      </c>
      <c r="D14" s="8">
        <v>95.92</v>
      </c>
      <c r="E14" s="8">
        <f t="shared" si="0"/>
        <v>-69.58</v>
      </c>
      <c r="F14" s="10">
        <f>D14/C14*100</f>
        <v>57.957703927492446</v>
      </c>
    </row>
    <row r="15" spans="1:6" ht="12.75">
      <c r="A15" s="7" t="s">
        <v>13</v>
      </c>
      <c r="B15" s="8">
        <v>215.5</v>
      </c>
      <c r="C15" s="8">
        <v>111</v>
      </c>
      <c r="D15" s="8">
        <v>80.6</v>
      </c>
      <c r="E15" s="8">
        <f t="shared" si="0"/>
        <v>-30.400000000000006</v>
      </c>
      <c r="F15" s="10">
        <f>D15/C15*100</f>
        <v>72.61261261261261</v>
      </c>
    </row>
    <row r="16" spans="1:6" ht="12.75">
      <c r="A16" s="7" t="s">
        <v>33</v>
      </c>
      <c r="B16" s="8">
        <v>1.9</v>
      </c>
      <c r="C16" s="8">
        <v>1.2</v>
      </c>
      <c r="D16" s="8">
        <v>1.9</v>
      </c>
      <c r="E16" s="8">
        <f t="shared" si="0"/>
        <v>0.7</v>
      </c>
      <c r="F16" s="10">
        <f>D16/C16*100</f>
        <v>158.33333333333331</v>
      </c>
    </row>
    <row r="17" spans="1:6" ht="12.75">
      <c r="A17" s="9" t="s">
        <v>67</v>
      </c>
      <c r="B17" s="8">
        <v>7.26</v>
      </c>
      <c r="C17" s="8">
        <v>7.26</v>
      </c>
      <c r="D17" s="8">
        <v>10.93</v>
      </c>
      <c r="E17" s="8">
        <f t="shared" si="0"/>
        <v>3.67</v>
      </c>
      <c r="F17" s="10">
        <f>D17/C17*100</f>
        <v>150.55096418732782</v>
      </c>
    </row>
    <row r="18" spans="1:6" ht="25.5">
      <c r="A18" s="9" t="s">
        <v>68</v>
      </c>
      <c r="B18" s="8">
        <v>0</v>
      </c>
      <c r="C18" s="8">
        <f>B18</f>
        <v>0</v>
      </c>
      <c r="D18" s="8">
        <v>0</v>
      </c>
      <c r="E18" s="8">
        <f t="shared" si="0"/>
        <v>0</v>
      </c>
      <c r="F18" s="10"/>
    </row>
    <row r="19" spans="1:6" ht="12.75">
      <c r="A19" s="7" t="s">
        <v>58</v>
      </c>
      <c r="B19" s="8">
        <v>20.82</v>
      </c>
      <c r="C19" s="8">
        <v>20.82</v>
      </c>
      <c r="D19" s="8">
        <v>25.95</v>
      </c>
      <c r="E19" s="8">
        <f t="shared" si="0"/>
        <v>5.129999999999999</v>
      </c>
      <c r="F19" s="10"/>
    </row>
    <row r="20" spans="1:6" ht="12.75">
      <c r="A20" s="7" t="s">
        <v>16</v>
      </c>
      <c r="B20" s="8">
        <v>0</v>
      </c>
      <c r="C20" s="8">
        <f>B20</f>
        <v>0</v>
      </c>
      <c r="D20" s="8">
        <v>7.9</v>
      </c>
      <c r="E20" s="8">
        <f t="shared" si="0"/>
        <v>7.9</v>
      </c>
      <c r="F20" s="10"/>
    </row>
    <row r="21" spans="1:6" ht="12.75">
      <c r="A21" s="6" t="s">
        <v>17</v>
      </c>
      <c r="B21" s="3">
        <v>6018.68</v>
      </c>
      <c r="C21" s="3">
        <v>4617.86</v>
      </c>
      <c r="D21" s="3">
        <v>4211.25</v>
      </c>
      <c r="E21" s="3">
        <f>D21-C21</f>
        <v>-406.6099999999997</v>
      </c>
      <c r="F21" s="4">
        <f>D21/C21*100</f>
        <v>91.19483916792628</v>
      </c>
    </row>
    <row r="22" spans="1:6" ht="12.75">
      <c r="A22" s="7" t="s">
        <v>60</v>
      </c>
      <c r="B22" s="8">
        <v>5672</v>
      </c>
      <c r="C22" s="8">
        <v>4320.35</v>
      </c>
      <c r="D22" s="8">
        <v>3920.35</v>
      </c>
      <c r="E22" s="8">
        <f>D22-C22</f>
        <v>-400.00000000000045</v>
      </c>
      <c r="F22" s="10">
        <f>D22/C22*100</f>
        <v>90.74149085143563</v>
      </c>
    </row>
    <row r="23" spans="1:6" ht="25.5" hidden="1">
      <c r="A23" s="7" t="s">
        <v>61</v>
      </c>
      <c r="B23" s="37">
        <v>518.7</v>
      </c>
      <c r="C23" s="8">
        <v>0</v>
      </c>
      <c r="D23" s="37">
        <v>0</v>
      </c>
      <c r="E23" s="8">
        <f>D23-C23</f>
        <v>0</v>
      </c>
      <c r="F23" s="10" t="s">
        <v>64</v>
      </c>
    </row>
    <row r="24" spans="1:6" ht="15.75">
      <c r="A24" s="13" t="s">
        <v>3</v>
      </c>
      <c r="B24" s="36">
        <f>SUM(B25:B33)</f>
        <v>7911.820000000001</v>
      </c>
      <c r="C24" s="36">
        <f>SUM(C25:C33)</f>
        <v>5452.41</v>
      </c>
      <c r="D24" s="36">
        <f>SUM(D25:D33)</f>
        <v>4835.58</v>
      </c>
      <c r="E24" s="14">
        <f>D24-C24</f>
        <v>-616.8299999999999</v>
      </c>
      <c r="F24" s="15">
        <f>D24/C24*100</f>
        <v>88.68702096870925</v>
      </c>
    </row>
    <row r="25" spans="1:6" ht="12.75">
      <c r="A25" s="21" t="s">
        <v>19</v>
      </c>
      <c r="B25" s="12">
        <v>2089.05</v>
      </c>
      <c r="C25" s="12">
        <v>1624.63</v>
      </c>
      <c r="D25" s="12">
        <v>1572.32</v>
      </c>
      <c r="E25" s="20">
        <f>D25-C25</f>
        <v>-52.31000000000017</v>
      </c>
      <c r="F25" s="10">
        <f>D25/C25*100</f>
        <v>96.78018995094266</v>
      </c>
    </row>
    <row r="26" spans="1:6" ht="12.75">
      <c r="A26" s="21" t="s">
        <v>20</v>
      </c>
      <c r="B26" s="12">
        <v>88.3</v>
      </c>
      <c r="C26" s="12">
        <v>66.24</v>
      </c>
      <c r="D26" s="12">
        <v>22.08</v>
      </c>
      <c r="E26" s="20">
        <f aca="true" t="shared" si="1" ref="E26:E33">D26-C26</f>
        <v>-44.16</v>
      </c>
      <c r="F26" s="10">
        <f aca="true" t="shared" si="2" ref="F26:F32">D26/C26*100</f>
        <v>33.33333333333333</v>
      </c>
    </row>
    <row r="27" spans="1:6" ht="25.5">
      <c r="A27" s="21" t="s">
        <v>21</v>
      </c>
      <c r="B27" s="12">
        <v>315.5</v>
      </c>
      <c r="C27" s="12">
        <v>214.56</v>
      </c>
      <c r="D27" s="12">
        <v>176.72</v>
      </c>
      <c r="E27" s="20">
        <f t="shared" si="1"/>
        <v>-37.84</v>
      </c>
      <c r="F27" s="10">
        <f t="shared" si="2"/>
        <v>82.36390753169277</v>
      </c>
    </row>
    <row r="28" spans="1:6" ht="12.75">
      <c r="A28" s="21" t="s">
        <v>22</v>
      </c>
      <c r="B28" s="12">
        <v>1015.6</v>
      </c>
      <c r="C28" s="12">
        <v>516.68</v>
      </c>
      <c r="D28" s="12">
        <v>516.68</v>
      </c>
      <c r="E28" s="20">
        <f t="shared" si="1"/>
        <v>0</v>
      </c>
      <c r="F28" s="10">
        <f t="shared" si="2"/>
        <v>100</v>
      </c>
    </row>
    <row r="29" spans="1:6" ht="12.75">
      <c r="A29" s="21" t="s">
        <v>23</v>
      </c>
      <c r="B29" s="12">
        <v>1745.58</v>
      </c>
      <c r="C29" s="12">
        <v>1066.42</v>
      </c>
      <c r="D29" s="12">
        <v>666.12</v>
      </c>
      <c r="E29" s="20">
        <f t="shared" si="1"/>
        <v>-400.30000000000007</v>
      </c>
      <c r="F29" s="10">
        <f t="shared" si="2"/>
        <v>62.463194613754425</v>
      </c>
    </row>
    <row r="30" spans="1:6" ht="12.75" customHeight="1">
      <c r="A30" s="21" t="s">
        <v>24</v>
      </c>
      <c r="B30" s="12">
        <v>2398.55</v>
      </c>
      <c r="C30" s="12">
        <v>1768.45</v>
      </c>
      <c r="D30" s="12">
        <v>1724.17</v>
      </c>
      <c r="E30" s="20">
        <f t="shared" si="1"/>
        <v>-44.27999999999997</v>
      </c>
      <c r="F30" s="10">
        <f t="shared" si="2"/>
        <v>97.49611241482654</v>
      </c>
    </row>
    <row r="31" spans="1:6" ht="12.75" customHeight="1">
      <c r="A31" s="21" t="s">
        <v>65</v>
      </c>
      <c r="B31" s="12">
        <v>26.4</v>
      </c>
      <c r="C31" s="12">
        <v>26.4</v>
      </c>
      <c r="D31" s="12">
        <v>0</v>
      </c>
      <c r="E31" s="20">
        <f t="shared" si="1"/>
        <v>-26.4</v>
      </c>
      <c r="F31" s="10"/>
    </row>
    <row r="32" spans="1:6" ht="12.75" customHeight="1">
      <c r="A32" s="21" t="s">
        <v>25</v>
      </c>
      <c r="B32" s="12">
        <v>232.84</v>
      </c>
      <c r="C32" s="12">
        <v>169.03</v>
      </c>
      <c r="D32" s="12">
        <v>157.49</v>
      </c>
      <c r="E32" s="20">
        <f t="shared" si="1"/>
        <v>-11.539999999999992</v>
      </c>
      <c r="F32" s="10">
        <f t="shared" si="2"/>
        <v>93.17280956043307</v>
      </c>
    </row>
    <row r="33" spans="1:6" ht="12.75" customHeight="1">
      <c r="A33" s="21" t="s">
        <v>26</v>
      </c>
      <c r="B33" s="12">
        <v>0</v>
      </c>
      <c r="C33" s="12">
        <v>0</v>
      </c>
      <c r="D33" s="12">
        <v>0</v>
      </c>
      <c r="E33" s="20">
        <f t="shared" si="1"/>
        <v>0</v>
      </c>
      <c r="F33" s="10"/>
    </row>
    <row r="34" spans="1:6" s="19" customFormat="1" ht="15.75">
      <c r="A34" s="17" t="s">
        <v>27</v>
      </c>
      <c r="B34" s="18">
        <f>B7-B24</f>
        <v>83.17999999999938</v>
      </c>
      <c r="C34" s="18">
        <f>C7-C24</f>
        <v>450.1700000000001</v>
      </c>
      <c r="D34" s="18">
        <f>D7-D24</f>
        <v>724.71</v>
      </c>
      <c r="E34" s="16"/>
      <c r="F34" s="15"/>
    </row>
    <row r="35" spans="1:6" ht="25.5">
      <c r="A35" s="22" t="s">
        <v>4</v>
      </c>
      <c r="B35" s="5">
        <f>B36+B37</f>
        <v>-83.18</v>
      </c>
      <c r="C35" s="5">
        <f>C36+C37</f>
        <v>-450.17</v>
      </c>
      <c r="D35" s="5">
        <f>D36+D37</f>
        <v>-724.71</v>
      </c>
      <c r="E35" s="3"/>
      <c r="F35" s="4"/>
    </row>
    <row r="36" spans="1:6" ht="12.75" customHeight="1">
      <c r="A36" s="21" t="s">
        <v>11</v>
      </c>
      <c r="B36" s="11">
        <v>0</v>
      </c>
      <c r="C36" s="11">
        <v>0</v>
      </c>
      <c r="D36" s="11">
        <v>0</v>
      </c>
      <c r="E36" s="8"/>
      <c r="F36" s="10"/>
    </row>
    <row r="37" spans="1:6" ht="12.75" customHeight="1">
      <c r="A37" s="21" t="s">
        <v>72</v>
      </c>
      <c r="B37" s="11">
        <v>-83.18</v>
      </c>
      <c r="C37" s="11">
        <v>-450.17</v>
      </c>
      <c r="D37" s="11">
        <v>-724.71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31</v>
      </c>
      <c r="B1" s="44"/>
      <c r="C1" s="44"/>
      <c r="D1" s="44"/>
      <c r="E1" s="44"/>
      <c r="F1" s="44"/>
    </row>
    <row r="2" spans="1:6" ht="15.75">
      <c r="A2" s="44" t="s">
        <v>79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41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74</v>
      </c>
      <c r="C5" s="35" t="s">
        <v>1</v>
      </c>
      <c r="D5" s="35" t="s">
        <v>80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B8+B22</f>
        <v>12272.81</v>
      </c>
      <c r="C7" s="36">
        <f>C8+C22</f>
        <v>8351.740000000002</v>
      </c>
      <c r="D7" s="36">
        <f>D8+D22</f>
        <v>8548.37</v>
      </c>
      <c r="E7" s="16">
        <f>D7-C7</f>
        <v>196.6299999999992</v>
      </c>
      <c r="F7" s="15">
        <f>D7/C7*100</f>
        <v>102.35435969031602</v>
      </c>
    </row>
    <row r="8" spans="1:6" ht="12.75">
      <c r="A8" s="6" t="s">
        <v>18</v>
      </c>
      <c r="B8" s="3">
        <f>SUM(B9:B21)</f>
        <v>3583.5000000000005</v>
      </c>
      <c r="C8" s="3">
        <f>SUM(C9:C21)</f>
        <v>1616.6000000000004</v>
      </c>
      <c r="D8" s="3">
        <f>SUM(D9:D21)</f>
        <v>1813.24</v>
      </c>
      <c r="E8" s="3">
        <f>D8-C8</f>
        <v>196.63999999999965</v>
      </c>
      <c r="F8" s="4">
        <f>D8/C8*100</f>
        <v>112.1638005690956</v>
      </c>
    </row>
    <row r="9" spans="1:6" ht="12.75">
      <c r="A9" s="7" t="s">
        <v>5</v>
      </c>
      <c r="B9" s="8">
        <v>594</v>
      </c>
      <c r="C9" s="8">
        <v>445.5</v>
      </c>
      <c r="D9" s="8">
        <v>275.49</v>
      </c>
      <c r="E9" s="8">
        <f>D9-C9</f>
        <v>-170.01</v>
      </c>
      <c r="F9" s="10">
        <f>D9/C9*100</f>
        <v>61.838383838383834</v>
      </c>
    </row>
    <row r="10" spans="1:6" ht="12.75">
      <c r="A10" s="7" t="s">
        <v>57</v>
      </c>
      <c r="B10" s="8">
        <v>683</v>
      </c>
      <c r="C10" s="8">
        <v>533.6</v>
      </c>
      <c r="D10" s="8">
        <v>609.32</v>
      </c>
      <c r="E10" s="8">
        <f aca="true" t="shared" si="0" ref="E10:E21">D10-C10</f>
        <v>75.72000000000003</v>
      </c>
      <c r="F10" s="10">
        <f aca="true" t="shared" si="1" ref="F10:F18">D10/C10*100</f>
        <v>114.1904047976012</v>
      </c>
    </row>
    <row r="11" spans="1:6" ht="12.75">
      <c r="A11" s="7" t="s">
        <v>6</v>
      </c>
      <c r="B11" s="8">
        <v>3.5</v>
      </c>
      <c r="C11" s="8">
        <v>2.2</v>
      </c>
      <c r="D11" s="8">
        <v>3.38</v>
      </c>
      <c r="E11" s="8">
        <f t="shared" si="0"/>
        <v>1.1799999999999997</v>
      </c>
      <c r="F11" s="10">
        <f t="shared" si="1"/>
        <v>153.63636363636363</v>
      </c>
    </row>
    <row r="12" spans="1:6" ht="12.75">
      <c r="A12" s="7" t="s">
        <v>12</v>
      </c>
      <c r="B12" s="8">
        <v>475.7</v>
      </c>
      <c r="C12" s="8">
        <v>110</v>
      </c>
      <c r="D12" s="8">
        <v>77.5</v>
      </c>
      <c r="E12" s="8">
        <f t="shared" si="0"/>
        <v>-32.5</v>
      </c>
      <c r="F12" s="10">
        <f t="shared" si="1"/>
        <v>70.45454545454545</v>
      </c>
    </row>
    <row r="13" spans="1:6" ht="12.75">
      <c r="A13" s="7" t="s">
        <v>44</v>
      </c>
      <c r="B13" s="8">
        <v>3.6</v>
      </c>
      <c r="C13" s="8">
        <v>2.5</v>
      </c>
      <c r="D13" s="8">
        <v>2.95</v>
      </c>
      <c r="E13" s="8">
        <f t="shared" si="0"/>
        <v>0.4500000000000002</v>
      </c>
      <c r="F13" s="10">
        <f t="shared" si="1"/>
        <v>118.00000000000001</v>
      </c>
    </row>
    <row r="14" spans="1:6" ht="12.75">
      <c r="A14" s="7" t="s">
        <v>45</v>
      </c>
      <c r="B14" s="8">
        <v>794.3</v>
      </c>
      <c r="C14" s="8">
        <v>109</v>
      </c>
      <c r="D14" s="8">
        <v>271.28</v>
      </c>
      <c r="E14" s="8">
        <f t="shared" si="0"/>
        <v>162.27999999999997</v>
      </c>
      <c r="F14" s="10">
        <f t="shared" si="1"/>
        <v>248.8807339449541</v>
      </c>
    </row>
    <row r="15" spans="1:6" ht="12.75">
      <c r="A15" s="7" t="s">
        <v>13</v>
      </c>
      <c r="B15" s="8">
        <v>950.4</v>
      </c>
      <c r="C15" s="8">
        <v>358</v>
      </c>
      <c r="D15" s="8">
        <v>486.3</v>
      </c>
      <c r="E15" s="8">
        <f t="shared" si="0"/>
        <v>128.3</v>
      </c>
      <c r="F15" s="10">
        <f t="shared" si="1"/>
        <v>135.83798882681563</v>
      </c>
    </row>
    <row r="16" spans="1:6" ht="12.75">
      <c r="A16" s="7" t="s">
        <v>33</v>
      </c>
      <c r="B16" s="8">
        <v>9.4</v>
      </c>
      <c r="C16" s="8">
        <v>1.5</v>
      </c>
      <c r="D16" s="8">
        <v>1.5</v>
      </c>
      <c r="E16" s="8">
        <f t="shared" si="0"/>
        <v>0</v>
      </c>
      <c r="F16" s="10">
        <f t="shared" si="1"/>
        <v>100</v>
      </c>
    </row>
    <row r="17" spans="1:6" ht="12.75">
      <c r="A17" s="9" t="s">
        <v>8</v>
      </c>
      <c r="B17" s="8">
        <v>39.3</v>
      </c>
      <c r="C17" s="8">
        <v>16.88</v>
      </c>
      <c r="D17" s="8">
        <v>26.56</v>
      </c>
      <c r="E17" s="8">
        <f t="shared" si="0"/>
        <v>9.68</v>
      </c>
      <c r="F17" s="10">
        <f t="shared" si="1"/>
        <v>157.34597156398104</v>
      </c>
    </row>
    <row r="18" spans="1:6" ht="12.75">
      <c r="A18" s="7" t="s">
        <v>67</v>
      </c>
      <c r="B18" s="8">
        <v>30.3</v>
      </c>
      <c r="C18" s="8">
        <v>37.42</v>
      </c>
      <c r="D18" s="8">
        <v>55.67</v>
      </c>
      <c r="E18" s="8">
        <f t="shared" si="0"/>
        <v>18.25</v>
      </c>
      <c r="F18" s="10">
        <f t="shared" si="1"/>
        <v>148.77071084981293</v>
      </c>
    </row>
    <row r="19" spans="1:6" ht="12.75">
      <c r="A19" s="7" t="s">
        <v>9</v>
      </c>
      <c r="B19" s="8">
        <v>0</v>
      </c>
      <c r="C19" s="8">
        <v>0</v>
      </c>
      <c r="D19" s="8">
        <v>0</v>
      </c>
      <c r="E19" s="8">
        <f t="shared" si="0"/>
        <v>0</v>
      </c>
      <c r="F19" s="10"/>
    </row>
    <row r="20" spans="1:6" ht="12.75">
      <c r="A20" s="7" t="s">
        <v>58</v>
      </c>
      <c r="B20" s="8">
        <v>0</v>
      </c>
      <c r="C20" s="8">
        <f>B20</f>
        <v>0</v>
      </c>
      <c r="D20" s="8">
        <v>0</v>
      </c>
      <c r="E20" s="8">
        <f t="shared" si="0"/>
        <v>0</v>
      </c>
      <c r="F20" s="10"/>
    </row>
    <row r="21" spans="1:6" ht="12.75">
      <c r="A21" s="7" t="s">
        <v>16</v>
      </c>
      <c r="B21" s="8">
        <v>0</v>
      </c>
      <c r="C21" s="8">
        <f>B21</f>
        <v>0</v>
      </c>
      <c r="D21" s="8">
        <v>3.29</v>
      </c>
      <c r="E21" s="8">
        <f t="shared" si="0"/>
        <v>3.29</v>
      </c>
      <c r="F21" s="10"/>
    </row>
    <row r="22" spans="1:6" ht="12.75">
      <c r="A22" s="6" t="s">
        <v>17</v>
      </c>
      <c r="B22" s="3">
        <v>8689.31</v>
      </c>
      <c r="C22" s="3">
        <v>6735.14</v>
      </c>
      <c r="D22" s="3">
        <v>6735.13</v>
      </c>
      <c r="E22" s="3">
        <f>D22-C22</f>
        <v>-0.010000000000218279</v>
      </c>
      <c r="F22" s="4">
        <f>D22/C22*100</f>
        <v>99.99985152498687</v>
      </c>
    </row>
    <row r="23" spans="1:6" s="39" customFormat="1" ht="12.75">
      <c r="A23" s="7" t="s">
        <v>60</v>
      </c>
      <c r="B23" s="8">
        <v>7495.3</v>
      </c>
      <c r="C23" s="8">
        <v>5578.9</v>
      </c>
      <c r="D23" s="8">
        <v>5578.9</v>
      </c>
      <c r="E23" s="8">
        <f>D23-C23</f>
        <v>0</v>
      </c>
      <c r="F23" s="10">
        <f>D23/C23*100</f>
        <v>100</v>
      </c>
    </row>
    <row r="24" spans="1:6" ht="25.5" hidden="1">
      <c r="A24" s="7" t="s">
        <v>61</v>
      </c>
      <c r="B24" s="8">
        <v>1066</v>
      </c>
      <c r="C24" s="8">
        <v>0</v>
      </c>
      <c r="D24" s="8">
        <v>0</v>
      </c>
      <c r="E24" s="8">
        <f>D24-C24</f>
        <v>0</v>
      </c>
      <c r="F24" s="10"/>
    </row>
    <row r="25" spans="1:6" ht="15.75">
      <c r="A25" s="13" t="s">
        <v>3</v>
      </c>
      <c r="B25" s="36">
        <f>B26+B27+B28+B29+B30+B31+B32+B33</f>
        <v>12419.48</v>
      </c>
      <c r="C25" s="36">
        <f>C26+C27+C28+C29+C30+C31+C32+C33</f>
        <v>7992.86</v>
      </c>
      <c r="D25" s="36">
        <f>D26+D27+D28+D29+D30+D31+D32+D33</f>
        <v>7413.280000000001</v>
      </c>
      <c r="E25" s="14">
        <f>E26+E27+E28+E29+E30+E31+E32+E33</f>
        <v>-579.5799999999998</v>
      </c>
      <c r="F25" s="15">
        <f>D25/C25*100</f>
        <v>92.74877828461904</v>
      </c>
    </row>
    <row r="26" spans="1:6" ht="12.75">
      <c r="A26" s="21" t="s">
        <v>19</v>
      </c>
      <c r="B26" s="12">
        <v>4067.25</v>
      </c>
      <c r="C26" s="12">
        <v>2735.56</v>
      </c>
      <c r="D26" s="12">
        <v>2289.61</v>
      </c>
      <c r="E26" s="20">
        <f aca="true" t="shared" si="2" ref="E26:E33">D26-C26</f>
        <v>-445.9499999999998</v>
      </c>
      <c r="F26" s="10">
        <f aca="true" t="shared" si="3" ref="F26:F32">D26/C26*100</f>
        <v>83.69803623389727</v>
      </c>
    </row>
    <row r="27" spans="1:6" ht="12.75">
      <c r="A27" s="21" t="s">
        <v>20</v>
      </c>
      <c r="B27" s="12">
        <v>88.3</v>
      </c>
      <c r="C27" s="12">
        <v>66.24</v>
      </c>
      <c r="D27" s="12">
        <v>22.08</v>
      </c>
      <c r="E27" s="20">
        <f t="shared" si="2"/>
        <v>-44.16</v>
      </c>
      <c r="F27" s="10">
        <f t="shared" si="3"/>
        <v>33.33333333333333</v>
      </c>
    </row>
    <row r="28" spans="1:6" ht="25.5">
      <c r="A28" s="21" t="s">
        <v>21</v>
      </c>
      <c r="B28" s="12">
        <v>81.8</v>
      </c>
      <c r="C28" s="12">
        <v>43.72</v>
      </c>
      <c r="D28" s="12">
        <v>43.12</v>
      </c>
      <c r="E28" s="20">
        <f t="shared" si="2"/>
        <v>-0.6000000000000014</v>
      </c>
      <c r="F28" s="10">
        <f t="shared" si="3"/>
        <v>98.62763037511436</v>
      </c>
    </row>
    <row r="29" spans="1:6" ht="12.75">
      <c r="A29" s="21" t="s">
        <v>22</v>
      </c>
      <c r="B29" s="12">
        <v>1507.9</v>
      </c>
      <c r="C29" s="12">
        <v>328.04</v>
      </c>
      <c r="D29" s="12">
        <v>328.04</v>
      </c>
      <c r="E29" s="20">
        <f t="shared" si="2"/>
        <v>0</v>
      </c>
      <c r="F29" s="10">
        <f t="shared" si="3"/>
        <v>100</v>
      </c>
    </row>
    <row r="30" spans="1:6" ht="12.75">
      <c r="A30" s="21" t="s">
        <v>23</v>
      </c>
      <c r="B30" s="12">
        <v>2340.63</v>
      </c>
      <c r="C30" s="12">
        <v>1543.85</v>
      </c>
      <c r="D30" s="12">
        <v>1543.86</v>
      </c>
      <c r="E30" s="20">
        <f t="shared" si="2"/>
        <v>0.009999999999990905</v>
      </c>
      <c r="F30" s="10">
        <f t="shared" si="3"/>
        <v>100.00064773132105</v>
      </c>
    </row>
    <row r="31" spans="1:6" ht="12.75" customHeight="1">
      <c r="A31" s="21" t="s">
        <v>24</v>
      </c>
      <c r="B31" s="12">
        <v>4173.85</v>
      </c>
      <c r="C31" s="12">
        <v>3138.55</v>
      </c>
      <c r="D31" s="12">
        <v>3095.01</v>
      </c>
      <c r="E31" s="20">
        <f t="shared" si="2"/>
        <v>-43.539999999999964</v>
      </c>
      <c r="F31" s="10">
        <f t="shared" si="3"/>
        <v>98.6127351802584</v>
      </c>
    </row>
    <row r="32" spans="1:6" ht="12.75" customHeight="1">
      <c r="A32" s="21" t="s">
        <v>25</v>
      </c>
      <c r="B32" s="12">
        <v>159.75</v>
      </c>
      <c r="C32" s="12">
        <v>136.9</v>
      </c>
      <c r="D32" s="12">
        <v>91.56</v>
      </c>
      <c r="E32" s="20">
        <f t="shared" si="2"/>
        <v>-45.34</v>
      </c>
      <c r="F32" s="10">
        <f t="shared" si="3"/>
        <v>66.8809349890431</v>
      </c>
    </row>
    <row r="33" spans="1:6" ht="12.75" customHeight="1">
      <c r="A33" s="21" t="s">
        <v>26</v>
      </c>
      <c r="B33" s="12">
        <v>0</v>
      </c>
      <c r="C33" s="12">
        <v>0</v>
      </c>
      <c r="D33" s="12">
        <v>0</v>
      </c>
      <c r="E33" s="20">
        <f t="shared" si="2"/>
        <v>0</v>
      </c>
      <c r="F33" s="10"/>
    </row>
    <row r="34" spans="1:6" s="19" customFormat="1" ht="15.75">
      <c r="A34" s="17" t="s">
        <v>27</v>
      </c>
      <c r="B34" s="24">
        <f>B7-B25</f>
        <v>-146.67000000000007</v>
      </c>
      <c r="C34" s="24">
        <f>C7-C25</f>
        <v>358.8800000000019</v>
      </c>
      <c r="D34" s="24">
        <f>D7-D25</f>
        <v>1135.0900000000001</v>
      </c>
      <c r="E34" s="16"/>
      <c r="F34" s="15"/>
    </row>
    <row r="35" spans="1:6" ht="25.5">
      <c r="A35" s="22" t="s">
        <v>4</v>
      </c>
      <c r="B35" s="25">
        <f>B36+B37</f>
        <v>146.67</v>
      </c>
      <c r="C35" s="25">
        <f>C36+C37</f>
        <v>-358.88</v>
      </c>
      <c r="D35" s="25">
        <f>D36+D37</f>
        <v>-1135.09</v>
      </c>
      <c r="E35" s="3"/>
      <c r="F35" s="4"/>
    </row>
    <row r="36" spans="1:6" ht="12.75" customHeight="1">
      <c r="A36" s="21" t="s">
        <v>11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72</v>
      </c>
      <c r="B37" s="26">
        <v>146.67</v>
      </c>
      <c r="C37" s="26">
        <v>-358.88</v>
      </c>
      <c r="D37" s="26">
        <v>-1135.09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41.421875" style="0" customWidth="1"/>
    <col min="2" max="2" width="12.57421875" style="0" customWidth="1"/>
    <col min="3" max="3" width="13.14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32</v>
      </c>
      <c r="B1" s="44"/>
      <c r="C1" s="44"/>
      <c r="D1" s="44"/>
      <c r="E1" s="44"/>
      <c r="F1" s="44"/>
    </row>
    <row r="2" spans="1:6" ht="15.75">
      <c r="A2" s="44" t="s">
        <v>79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42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74</v>
      </c>
      <c r="C5" s="35" t="s">
        <v>1</v>
      </c>
      <c r="D5" s="35" t="s">
        <v>81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B8+B23</f>
        <v>6190</v>
      </c>
      <c r="C7" s="36">
        <f>C8+C23</f>
        <v>4319.150000000001</v>
      </c>
      <c r="D7" s="36">
        <f>D8+D23</f>
        <v>6380.7119999999995</v>
      </c>
      <c r="E7" s="16">
        <f>D7-C7</f>
        <v>2061.561999999999</v>
      </c>
      <c r="F7" s="15">
        <f>D7/C7*100</f>
        <v>147.7307340564694</v>
      </c>
    </row>
    <row r="8" spans="1:6" ht="12.75">
      <c r="A8" s="6" t="s">
        <v>18</v>
      </c>
      <c r="B8" s="3">
        <f>SUM(B9:B22)</f>
        <v>1005.4000000000001</v>
      </c>
      <c r="C8" s="3">
        <f>SUM(C9:C22)</f>
        <v>402.58</v>
      </c>
      <c r="D8" s="3">
        <f>SUM(D9:D22)</f>
        <v>2653.392</v>
      </c>
      <c r="E8" s="3">
        <f>D8-C8</f>
        <v>2250.812</v>
      </c>
      <c r="F8" s="4">
        <f>D8/C8*100</f>
        <v>659.0968254756818</v>
      </c>
    </row>
    <row r="9" spans="1:6" ht="12.75">
      <c r="A9" s="7" t="s">
        <v>5</v>
      </c>
      <c r="B9" s="8">
        <v>128.7</v>
      </c>
      <c r="C9" s="8">
        <v>92.5</v>
      </c>
      <c r="D9" s="8">
        <v>85.222</v>
      </c>
      <c r="E9" s="8">
        <f>D9-C9</f>
        <v>-7.278000000000006</v>
      </c>
      <c r="F9" s="10">
        <f>D9/C9*100</f>
        <v>92.13189189189188</v>
      </c>
    </row>
    <row r="10" spans="1:6" ht="12.75">
      <c r="A10" s="7" t="s">
        <v>57</v>
      </c>
      <c r="B10" s="8">
        <v>406.6</v>
      </c>
      <c r="C10" s="8">
        <v>297.19</v>
      </c>
      <c r="D10" s="8">
        <v>326.42</v>
      </c>
      <c r="E10" s="8">
        <f aca="true" t="shared" si="0" ref="E10:E22">D10-C10</f>
        <v>29.230000000000018</v>
      </c>
      <c r="F10" s="10">
        <f aca="true" t="shared" si="1" ref="F10:F16">D10/C10*100</f>
        <v>109.83545879740235</v>
      </c>
    </row>
    <row r="11" spans="1:6" ht="12.75">
      <c r="A11" s="7" t="s">
        <v>6</v>
      </c>
      <c r="B11" s="8">
        <v>3</v>
      </c>
      <c r="C11" s="8">
        <v>3</v>
      </c>
      <c r="D11" s="8">
        <v>1.7</v>
      </c>
      <c r="E11" s="8">
        <f t="shared" si="0"/>
        <v>-1.3</v>
      </c>
      <c r="F11" s="10">
        <f t="shared" si="1"/>
        <v>56.666666666666664</v>
      </c>
    </row>
    <row r="12" spans="1:6" ht="12.75">
      <c r="A12" s="7" t="s">
        <v>12</v>
      </c>
      <c r="B12" s="8">
        <v>104.7</v>
      </c>
      <c r="C12" s="8">
        <v>0</v>
      </c>
      <c r="D12" s="8">
        <v>13.1</v>
      </c>
      <c r="E12" s="8">
        <f t="shared" si="0"/>
        <v>13.1</v>
      </c>
      <c r="F12" s="10"/>
    </row>
    <row r="13" spans="1:6" ht="12.75">
      <c r="A13" s="7" t="s">
        <v>44</v>
      </c>
      <c r="B13" s="8">
        <v>8.5</v>
      </c>
      <c r="C13" s="8">
        <v>6.39</v>
      </c>
      <c r="D13" s="8">
        <v>3.4</v>
      </c>
      <c r="E13" s="8">
        <f t="shared" si="0"/>
        <v>-2.9899999999999998</v>
      </c>
      <c r="F13" s="10">
        <f t="shared" si="1"/>
        <v>53.20813771517997</v>
      </c>
    </row>
    <row r="14" spans="1:6" ht="12.75">
      <c r="A14" s="7" t="s">
        <v>45</v>
      </c>
      <c r="B14" s="8">
        <v>156.5</v>
      </c>
      <c r="C14" s="8">
        <v>0</v>
      </c>
      <c r="D14" s="8">
        <v>30.02</v>
      </c>
      <c r="E14" s="8">
        <f t="shared" si="0"/>
        <v>30.02</v>
      </c>
      <c r="F14" s="10"/>
    </row>
    <row r="15" spans="1:6" ht="12.75">
      <c r="A15" s="7" t="s">
        <v>13</v>
      </c>
      <c r="B15" s="8">
        <v>196.7</v>
      </c>
      <c r="C15" s="8">
        <v>3</v>
      </c>
      <c r="D15" s="8">
        <v>50.91</v>
      </c>
      <c r="E15" s="8">
        <f t="shared" si="0"/>
        <v>47.91</v>
      </c>
      <c r="F15" s="10">
        <f t="shared" si="1"/>
        <v>1697</v>
      </c>
    </row>
    <row r="16" spans="1:6" ht="12.75">
      <c r="A16" s="7" t="s">
        <v>33</v>
      </c>
      <c r="B16" s="8">
        <v>0.7</v>
      </c>
      <c r="C16" s="8">
        <v>0.5</v>
      </c>
      <c r="D16" s="8">
        <v>0.1</v>
      </c>
      <c r="E16" s="8">
        <f t="shared" si="0"/>
        <v>-0.4</v>
      </c>
      <c r="F16" s="10">
        <f t="shared" si="1"/>
        <v>20</v>
      </c>
    </row>
    <row r="17" spans="1:6" ht="12.75">
      <c r="A17" s="7" t="s">
        <v>69</v>
      </c>
      <c r="B17" s="8">
        <v>0</v>
      </c>
      <c r="C17" s="8">
        <v>0</v>
      </c>
      <c r="D17" s="8">
        <v>0</v>
      </c>
      <c r="E17" s="8">
        <f t="shared" si="0"/>
        <v>0</v>
      </c>
      <c r="F17" s="10"/>
    </row>
    <row r="18" spans="1:6" ht="12.75">
      <c r="A18" s="7" t="s">
        <v>63</v>
      </c>
      <c r="B18" s="8">
        <v>0</v>
      </c>
      <c r="C18" s="8">
        <v>0</v>
      </c>
      <c r="D18" s="8">
        <v>0</v>
      </c>
      <c r="E18" s="8">
        <f t="shared" si="0"/>
        <v>0</v>
      </c>
      <c r="F18" s="10"/>
    </row>
    <row r="19" spans="1:6" ht="12.75">
      <c r="A19" s="7" t="s">
        <v>67</v>
      </c>
      <c r="B19" s="8">
        <v>0</v>
      </c>
      <c r="C19" s="8">
        <v>0</v>
      </c>
      <c r="D19" s="8">
        <v>2</v>
      </c>
      <c r="E19" s="8">
        <f t="shared" si="0"/>
        <v>2</v>
      </c>
      <c r="F19" s="10"/>
    </row>
    <row r="20" spans="1:6" ht="12.75">
      <c r="A20" s="9" t="s">
        <v>9</v>
      </c>
      <c r="B20" s="8">
        <v>0</v>
      </c>
      <c r="C20" s="8">
        <f>B20</f>
        <v>0</v>
      </c>
      <c r="D20" s="8">
        <v>0</v>
      </c>
      <c r="E20" s="8">
        <f t="shared" si="0"/>
        <v>0</v>
      </c>
      <c r="F20" s="10"/>
    </row>
    <row r="21" spans="1:6" ht="12.75">
      <c r="A21" s="7" t="s">
        <v>10</v>
      </c>
      <c r="B21" s="8">
        <v>0</v>
      </c>
      <c r="C21" s="8">
        <v>0</v>
      </c>
      <c r="D21" s="8">
        <v>0</v>
      </c>
      <c r="E21" s="8">
        <f t="shared" si="0"/>
        <v>0</v>
      </c>
      <c r="F21" s="10"/>
    </row>
    <row r="22" spans="1:6" ht="12.75">
      <c r="A22" s="7" t="s">
        <v>16</v>
      </c>
      <c r="B22" s="8">
        <v>0</v>
      </c>
      <c r="C22" s="8">
        <f>B22</f>
        <v>0</v>
      </c>
      <c r="D22" s="8">
        <v>2140.52</v>
      </c>
      <c r="E22" s="8">
        <f t="shared" si="0"/>
        <v>2140.52</v>
      </c>
      <c r="F22" s="10"/>
    </row>
    <row r="23" spans="1:6" ht="12.75">
      <c r="A23" s="6" t="s">
        <v>17</v>
      </c>
      <c r="B23" s="3">
        <v>5184.6</v>
      </c>
      <c r="C23" s="3">
        <v>3916.57</v>
      </c>
      <c r="D23" s="3">
        <v>3727.32</v>
      </c>
      <c r="E23" s="3">
        <f>D23-C23</f>
        <v>-189.25</v>
      </c>
      <c r="F23" s="4">
        <f>D23/C23*100</f>
        <v>95.16796584766773</v>
      </c>
    </row>
    <row r="24" spans="1:6" s="39" customFormat="1" ht="12.75">
      <c r="A24" s="7" t="s">
        <v>60</v>
      </c>
      <c r="B24" s="8">
        <v>4967.4</v>
      </c>
      <c r="C24" s="8">
        <v>3744.57</v>
      </c>
      <c r="D24" s="8">
        <v>3544.57</v>
      </c>
      <c r="E24" s="8">
        <f>D24-C24</f>
        <v>-200</v>
      </c>
      <c r="F24" s="10">
        <f>D24/C24*100</f>
        <v>94.65893280136304</v>
      </c>
    </row>
    <row r="25" spans="1:6" ht="15.75">
      <c r="A25" s="13" t="s">
        <v>3</v>
      </c>
      <c r="B25" s="36">
        <f>B26+B27+B28+B29+B30+B31+B32+B33</f>
        <v>6823.73</v>
      </c>
      <c r="C25" s="36">
        <f>C26+C27+C28+C29+C30+C31+C32+C33</f>
        <v>4164.34</v>
      </c>
      <c r="D25" s="36">
        <f>D26+D27+D28+D29+D30+D31+D32+D33</f>
        <v>3743.0499999999997</v>
      </c>
      <c r="E25" s="14">
        <f>D25-C25</f>
        <v>-421.2900000000004</v>
      </c>
      <c r="F25" s="15">
        <f>D25/C25*100</f>
        <v>89.88339088547043</v>
      </c>
    </row>
    <row r="26" spans="1:6" ht="12.75">
      <c r="A26" s="21" t="s">
        <v>19</v>
      </c>
      <c r="B26" s="12">
        <v>1875.52</v>
      </c>
      <c r="C26" s="12">
        <v>1379.24</v>
      </c>
      <c r="D26" s="12">
        <v>1206.44</v>
      </c>
      <c r="E26" s="20">
        <f>D26-C26</f>
        <v>-172.79999999999995</v>
      </c>
      <c r="F26" s="10">
        <f>D26/C26*100</f>
        <v>87.47136103941301</v>
      </c>
    </row>
    <row r="27" spans="1:6" ht="12.75">
      <c r="A27" s="21" t="s">
        <v>20</v>
      </c>
      <c r="B27" s="12">
        <v>88.3</v>
      </c>
      <c r="C27" s="12">
        <v>66.24</v>
      </c>
      <c r="D27" s="12">
        <v>22.08</v>
      </c>
      <c r="E27" s="20">
        <f aca="true" t="shared" si="2" ref="E27:E33">D27-C27</f>
        <v>-44.16</v>
      </c>
      <c r="F27" s="10">
        <f aca="true" t="shared" si="3" ref="F27:F33">D27/C27*100</f>
        <v>33.33333333333333</v>
      </c>
    </row>
    <row r="28" spans="1:6" ht="25.5">
      <c r="A28" s="21" t="s">
        <v>21</v>
      </c>
      <c r="B28" s="12">
        <v>452.68</v>
      </c>
      <c r="C28" s="12">
        <v>317.8</v>
      </c>
      <c r="D28" s="12">
        <v>272.43</v>
      </c>
      <c r="E28" s="20">
        <f t="shared" si="2"/>
        <v>-45.370000000000005</v>
      </c>
      <c r="F28" s="10">
        <f t="shared" si="3"/>
        <v>85.72372561359344</v>
      </c>
    </row>
    <row r="29" spans="1:6" ht="12.75">
      <c r="A29" s="21" t="s">
        <v>22</v>
      </c>
      <c r="B29" s="12">
        <v>537.01</v>
      </c>
      <c r="C29" s="12">
        <v>222.05</v>
      </c>
      <c r="D29" s="12">
        <v>222.05</v>
      </c>
      <c r="E29" s="20">
        <f t="shared" si="2"/>
        <v>0</v>
      </c>
      <c r="F29" s="10">
        <f t="shared" si="3"/>
        <v>100</v>
      </c>
    </row>
    <row r="30" spans="1:6" ht="12.75">
      <c r="A30" s="21" t="s">
        <v>23</v>
      </c>
      <c r="B30" s="12">
        <v>2159.04</v>
      </c>
      <c r="C30" s="12">
        <v>885.4</v>
      </c>
      <c r="D30" s="12">
        <v>885.4</v>
      </c>
      <c r="E30" s="20">
        <f t="shared" si="2"/>
        <v>0</v>
      </c>
      <c r="F30" s="10">
        <f t="shared" si="3"/>
        <v>100</v>
      </c>
    </row>
    <row r="31" spans="1:6" ht="12.75" customHeight="1">
      <c r="A31" s="21" t="s">
        <v>24</v>
      </c>
      <c r="B31" s="12">
        <v>1549.08</v>
      </c>
      <c r="C31" s="12">
        <v>1164.91</v>
      </c>
      <c r="D31" s="12">
        <v>1061.43</v>
      </c>
      <c r="E31" s="20">
        <f t="shared" si="2"/>
        <v>-103.48000000000002</v>
      </c>
      <c r="F31" s="10">
        <f t="shared" si="3"/>
        <v>91.11691031925213</v>
      </c>
    </row>
    <row r="32" spans="1:6" ht="12.75" customHeight="1">
      <c r="A32" s="21" t="s">
        <v>25</v>
      </c>
      <c r="B32" s="12">
        <v>116.9</v>
      </c>
      <c r="C32" s="12">
        <v>94.8</v>
      </c>
      <c r="D32" s="12">
        <v>73.22</v>
      </c>
      <c r="E32" s="20">
        <f t="shared" si="2"/>
        <v>-21.58</v>
      </c>
      <c r="F32" s="10">
        <f t="shared" si="3"/>
        <v>77.23628691983122</v>
      </c>
    </row>
    <row r="33" spans="1:6" ht="12.75" customHeight="1">
      <c r="A33" s="21" t="s">
        <v>78</v>
      </c>
      <c r="B33" s="12">
        <v>45.2</v>
      </c>
      <c r="C33" s="12">
        <v>33.9</v>
      </c>
      <c r="D33" s="12">
        <v>0</v>
      </c>
      <c r="E33" s="20">
        <f t="shared" si="2"/>
        <v>-33.9</v>
      </c>
      <c r="F33" s="10">
        <f t="shared" si="3"/>
        <v>0</v>
      </c>
    </row>
    <row r="34" spans="1:6" s="19" customFormat="1" ht="15.75">
      <c r="A34" s="17" t="s">
        <v>27</v>
      </c>
      <c r="B34" s="24">
        <f>B7-B25</f>
        <v>-633.7299999999996</v>
      </c>
      <c r="C34" s="24">
        <f>C7-C25</f>
        <v>154.8100000000004</v>
      </c>
      <c r="D34" s="24">
        <f>D7-D25</f>
        <v>2637.662</v>
      </c>
      <c r="E34" s="16"/>
      <c r="F34" s="15"/>
    </row>
    <row r="35" spans="1:6" ht="25.5">
      <c r="A35" s="22" t="s">
        <v>4</v>
      </c>
      <c r="B35" s="25">
        <f>B36+B37</f>
        <v>633.73</v>
      </c>
      <c r="C35" s="25">
        <f>C36+C37</f>
        <v>-154.81</v>
      </c>
      <c r="D35" s="25">
        <f>D36+D37</f>
        <v>-2637.66</v>
      </c>
      <c r="E35" s="3"/>
      <c r="F35" s="4"/>
    </row>
    <row r="36" spans="1:6" ht="12.75" customHeight="1">
      <c r="A36" s="21" t="s">
        <v>11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72</v>
      </c>
      <c r="B37" s="26">
        <v>633.73</v>
      </c>
      <c r="C37" s="26">
        <v>-154.81</v>
      </c>
      <c r="D37" s="26">
        <v>-2637.66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0">
      <selection activeCell="D42" sqref="D42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12.00390625" style="0" customWidth="1"/>
    <col min="4" max="4" width="12.8515625" style="0" customWidth="1"/>
    <col min="5" max="5" width="13.57421875" style="0" customWidth="1"/>
    <col min="6" max="6" width="11.421875" style="0" bestFit="1" customWidth="1"/>
    <col min="8" max="10" width="9.140625" style="0" customWidth="1"/>
  </cols>
  <sheetData>
    <row r="1" spans="1:6" ht="15.75">
      <c r="A1" s="44" t="s">
        <v>34</v>
      </c>
      <c r="B1" s="44"/>
      <c r="C1" s="44"/>
      <c r="D1" s="44"/>
      <c r="E1" s="44"/>
      <c r="F1" s="44"/>
    </row>
    <row r="2" spans="1:6" ht="15.75">
      <c r="A2" s="44" t="s">
        <v>79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59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74</v>
      </c>
      <c r="C5" s="35" t="s">
        <v>1</v>
      </c>
      <c r="D5" s="35" t="s">
        <v>80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38" t="s">
        <v>2</v>
      </c>
      <c r="B7" s="36">
        <f>B8+B25</f>
        <v>114400.11000000002</v>
      </c>
      <c r="C7" s="36">
        <f>C8+C25</f>
        <v>81047.15</v>
      </c>
      <c r="D7" s="36">
        <f>D8+D25</f>
        <v>71277.16</v>
      </c>
      <c r="E7" s="16">
        <f>D7-C7</f>
        <v>-9769.98999999999</v>
      </c>
      <c r="F7" s="15">
        <f>D7/C7*100</f>
        <v>87.9453009760368</v>
      </c>
    </row>
    <row r="8" spans="1:6" ht="12.75">
      <c r="A8" s="6" t="s">
        <v>18</v>
      </c>
      <c r="B8" s="3">
        <f>SUM(B9:B24)</f>
        <v>91153.23000000001</v>
      </c>
      <c r="C8" s="3">
        <f>SUM(C9:C24)</f>
        <v>59638.5</v>
      </c>
      <c r="D8" s="3">
        <f>SUM(D9:D24)</f>
        <v>58447.58</v>
      </c>
      <c r="E8" s="3">
        <f>D8-C8</f>
        <v>-1190.9199999999983</v>
      </c>
      <c r="F8" s="4">
        <f>D8/C8*100</f>
        <v>98.00310202302205</v>
      </c>
    </row>
    <row r="9" spans="1:6" ht="12.75">
      <c r="A9" s="7" t="s">
        <v>5</v>
      </c>
      <c r="B9" s="8">
        <v>33829.36</v>
      </c>
      <c r="C9" s="8">
        <v>24750.67</v>
      </c>
      <c r="D9" s="8">
        <v>23908.86</v>
      </c>
      <c r="E9" s="8">
        <f>D9-C9</f>
        <v>-841.8099999999977</v>
      </c>
      <c r="F9" s="10">
        <f>D9/C9*100</f>
        <v>96.59883954656581</v>
      </c>
    </row>
    <row r="10" spans="1:6" ht="12.75">
      <c r="A10" s="7" t="s">
        <v>57</v>
      </c>
      <c r="B10" s="8">
        <v>2435.34</v>
      </c>
      <c r="C10" s="8">
        <v>1890.83</v>
      </c>
      <c r="D10" s="8">
        <v>2018.39</v>
      </c>
      <c r="E10" s="8">
        <f aca="true" t="shared" si="0" ref="E10:E24">D10-C10</f>
        <v>127.56000000000017</v>
      </c>
      <c r="F10" s="10">
        <f aca="true" t="shared" si="1" ref="F10:F22">D10/C10*100</f>
        <v>106.7462437130784</v>
      </c>
    </row>
    <row r="11" spans="1:6" ht="12.75">
      <c r="A11" s="7" t="s">
        <v>6</v>
      </c>
      <c r="B11" s="8">
        <v>15.2</v>
      </c>
      <c r="C11" s="8">
        <v>15.2</v>
      </c>
      <c r="D11" s="8">
        <v>0.68</v>
      </c>
      <c r="E11" s="8">
        <f t="shared" si="0"/>
        <v>-14.52</v>
      </c>
      <c r="F11" s="10">
        <f t="shared" si="1"/>
        <v>4.473684210526317</v>
      </c>
    </row>
    <row r="12" spans="1:6" ht="12.75">
      <c r="A12" s="7" t="s">
        <v>12</v>
      </c>
      <c r="B12" s="8">
        <v>9022.8</v>
      </c>
      <c r="C12" s="8">
        <v>3150</v>
      </c>
      <c r="D12" s="8">
        <v>2584.05</v>
      </c>
      <c r="E12" s="8">
        <f t="shared" si="0"/>
        <v>-565.9499999999998</v>
      </c>
      <c r="F12" s="10">
        <f t="shared" si="1"/>
        <v>82.03333333333333</v>
      </c>
    </row>
    <row r="13" spans="1:6" ht="12.75">
      <c r="A13" s="7" t="s">
        <v>44</v>
      </c>
      <c r="B13" s="8">
        <v>4937.4</v>
      </c>
      <c r="C13" s="8">
        <v>3960</v>
      </c>
      <c r="D13" s="8">
        <v>4118.44</v>
      </c>
      <c r="E13" s="8">
        <f t="shared" si="0"/>
        <v>158.4399999999996</v>
      </c>
      <c r="F13" s="10">
        <f t="shared" si="1"/>
        <v>104.00101010101008</v>
      </c>
    </row>
    <row r="14" spans="1:6" ht="12.75">
      <c r="A14" s="7" t="s">
        <v>45</v>
      </c>
      <c r="B14" s="8">
        <v>9332.03</v>
      </c>
      <c r="C14" s="8">
        <v>3500</v>
      </c>
      <c r="D14" s="8">
        <v>3598.4</v>
      </c>
      <c r="E14" s="8">
        <f t="shared" si="0"/>
        <v>98.40000000000009</v>
      </c>
      <c r="F14" s="10">
        <f t="shared" si="1"/>
        <v>102.81142857142858</v>
      </c>
    </row>
    <row r="15" spans="1:6" ht="12.75">
      <c r="A15" s="7" t="s">
        <v>13</v>
      </c>
      <c r="B15" s="8">
        <v>10936.17</v>
      </c>
      <c r="C15" s="8">
        <v>7400</v>
      </c>
      <c r="D15" s="8">
        <v>8373.99</v>
      </c>
      <c r="E15" s="8">
        <f t="shared" si="0"/>
        <v>973.9899999999998</v>
      </c>
      <c r="F15" s="10">
        <f t="shared" si="1"/>
        <v>113.16202702702702</v>
      </c>
    </row>
    <row r="16" spans="1:6" ht="25.5">
      <c r="A16" s="7" t="s">
        <v>7</v>
      </c>
      <c r="B16" s="8">
        <v>17345.68</v>
      </c>
      <c r="C16" s="8">
        <v>12450</v>
      </c>
      <c r="D16" s="8">
        <v>10700.83</v>
      </c>
      <c r="E16" s="8">
        <f t="shared" si="0"/>
        <v>-1749.17</v>
      </c>
      <c r="F16" s="10">
        <f t="shared" si="1"/>
        <v>85.95044176706827</v>
      </c>
    </row>
    <row r="17" spans="1:6" ht="12.75">
      <c r="A17" s="9" t="s">
        <v>8</v>
      </c>
      <c r="B17" s="8">
        <v>0</v>
      </c>
      <c r="C17" s="8">
        <v>0</v>
      </c>
      <c r="D17" s="8">
        <v>13.7</v>
      </c>
      <c r="E17" s="8">
        <f t="shared" si="0"/>
        <v>13.7</v>
      </c>
      <c r="F17" s="10"/>
    </row>
    <row r="18" spans="1:6" ht="12.75">
      <c r="A18" s="9" t="s">
        <v>67</v>
      </c>
      <c r="B18" s="8">
        <v>566.95</v>
      </c>
      <c r="C18" s="8">
        <v>420</v>
      </c>
      <c r="D18" s="8">
        <v>314.44</v>
      </c>
      <c r="E18" s="8">
        <f t="shared" si="0"/>
        <v>-105.56</v>
      </c>
      <c r="F18" s="10">
        <f t="shared" si="1"/>
        <v>74.86666666666667</v>
      </c>
    </row>
    <row r="19" spans="1:6" ht="25.5">
      <c r="A19" s="9" t="s">
        <v>62</v>
      </c>
      <c r="B19" s="8">
        <v>1.8</v>
      </c>
      <c r="C19" s="8">
        <v>1.8</v>
      </c>
      <c r="D19" s="8">
        <v>1.9</v>
      </c>
      <c r="E19" s="8">
        <f t="shared" si="0"/>
        <v>0.09999999999999987</v>
      </c>
      <c r="F19" s="10"/>
    </row>
    <row r="20" spans="1:6" ht="25.5">
      <c r="A20" s="7" t="s">
        <v>70</v>
      </c>
      <c r="B20" s="8">
        <v>0</v>
      </c>
      <c r="C20" s="8">
        <v>0</v>
      </c>
      <c r="D20" s="8">
        <v>134.2</v>
      </c>
      <c r="E20" s="8">
        <f t="shared" si="0"/>
        <v>134.2</v>
      </c>
      <c r="F20" s="10"/>
    </row>
    <row r="21" spans="1:6" ht="12.75">
      <c r="A21" s="9" t="s">
        <v>55</v>
      </c>
      <c r="B21" s="8">
        <v>0</v>
      </c>
      <c r="C21" s="8">
        <v>0</v>
      </c>
      <c r="D21" s="8">
        <v>0</v>
      </c>
      <c r="E21" s="8">
        <f t="shared" si="0"/>
        <v>0</v>
      </c>
      <c r="F21" s="10"/>
    </row>
    <row r="22" spans="1:6" ht="12.75">
      <c r="A22" s="7" t="s">
        <v>10</v>
      </c>
      <c r="B22" s="8">
        <v>2730.5</v>
      </c>
      <c r="C22" s="8">
        <v>2100</v>
      </c>
      <c r="D22" s="8">
        <v>602.19</v>
      </c>
      <c r="E22" s="8">
        <f t="shared" si="0"/>
        <v>-1497.81</v>
      </c>
      <c r="F22" s="10">
        <f t="shared" si="1"/>
        <v>28.67571428571429</v>
      </c>
    </row>
    <row r="23" spans="1:6" ht="12.75">
      <c r="A23" s="7" t="s">
        <v>58</v>
      </c>
      <c r="B23" s="8">
        <v>0</v>
      </c>
      <c r="C23" s="8">
        <f>B23</f>
        <v>0</v>
      </c>
      <c r="D23" s="8">
        <v>29</v>
      </c>
      <c r="E23" s="8">
        <f t="shared" si="0"/>
        <v>29</v>
      </c>
      <c r="F23" s="10"/>
    </row>
    <row r="24" spans="1:6" ht="12.75">
      <c r="A24" s="7" t="s">
        <v>16</v>
      </c>
      <c r="B24" s="8">
        <v>0</v>
      </c>
      <c r="C24" s="8">
        <f>B24</f>
        <v>0</v>
      </c>
      <c r="D24" s="8">
        <v>2048.51</v>
      </c>
      <c r="E24" s="8">
        <f t="shared" si="0"/>
        <v>2048.51</v>
      </c>
      <c r="F24" s="10"/>
    </row>
    <row r="25" spans="1:6" ht="12.75">
      <c r="A25" s="6" t="s">
        <v>17</v>
      </c>
      <c r="B25" s="3">
        <v>23246.88</v>
      </c>
      <c r="C25" s="3">
        <v>21408.65</v>
      </c>
      <c r="D25" s="3">
        <v>12829.58</v>
      </c>
      <c r="E25" s="3">
        <f>D25-C25</f>
        <v>-8579.070000000002</v>
      </c>
      <c r="F25" s="4">
        <f>D25/C25*100</f>
        <v>59.92708554719704</v>
      </c>
    </row>
    <row r="26" spans="1:6" ht="12.75">
      <c r="A26" s="7" t="s">
        <v>15</v>
      </c>
      <c r="B26" s="8">
        <v>7225</v>
      </c>
      <c r="C26" s="8">
        <v>5466.23</v>
      </c>
      <c r="D26" s="8">
        <v>5066.23</v>
      </c>
      <c r="E26" s="8">
        <f>D26-C26</f>
        <v>-400</v>
      </c>
      <c r="F26" s="10">
        <f>D26/C26*100</f>
        <v>92.6823423090503</v>
      </c>
    </row>
    <row r="27" spans="1:6" ht="15.75">
      <c r="A27" s="38" t="s">
        <v>3</v>
      </c>
      <c r="B27" s="36">
        <f>B28+B29+B30+B31+B32+B34+B35+B36+B37+B33</f>
        <v>136350.3</v>
      </c>
      <c r="C27" s="36">
        <f>C28+C29+C30+C31+C32+C34+C35+C36+C37+C33</f>
        <v>100829.54999999999</v>
      </c>
      <c r="D27" s="36">
        <f>D28+D29+D30+D31+D32+D34+D35+D36+D37+D33</f>
        <v>81666.7</v>
      </c>
      <c r="E27" s="14">
        <f>D27-C27</f>
        <v>-19162.84999999999</v>
      </c>
      <c r="F27" s="15">
        <f>D27/C27*100</f>
        <v>80.9948075737718</v>
      </c>
    </row>
    <row r="28" spans="1:6" ht="12.75">
      <c r="A28" s="21" t="s">
        <v>19</v>
      </c>
      <c r="B28" s="12">
        <v>23120.34</v>
      </c>
      <c r="C28" s="8">
        <v>14883.44</v>
      </c>
      <c r="D28" s="12">
        <v>14334.74</v>
      </c>
      <c r="E28" s="20">
        <f>D28-C28</f>
        <v>-548.7000000000007</v>
      </c>
      <c r="F28" s="10">
        <f>D28/C28*100</f>
        <v>96.31335228952446</v>
      </c>
    </row>
    <row r="29" spans="1:6" ht="25.5">
      <c r="A29" s="21" t="s">
        <v>21</v>
      </c>
      <c r="B29" s="12">
        <v>386.69</v>
      </c>
      <c r="C29" s="8">
        <v>252.49</v>
      </c>
      <c r="D29" s="12">
        <v>112</v>
      </c>
      <c r="E29" s="20">
        <f aca="true" t="shared" si="2" ref="E29:E37">D29-C29</f>
        <v>-140.49</v>
      </c>
      <c r="F29" s="10">
        <f aca="true" t="shared" si="3" ref="F29:F35">D29/C29*100</f>
        <v>44.358192403659544</v>
      </c>
    </row>
    <row r="30" spans="1:9" ht="12.75">
      <c r="A30" s="21" t="s">
        <v>22</v>
      </c>
      <c r="B30" s="12">
        <v>23009.66</v>
      </c>
      <c r="C30" s="8">
        <v>13339</v>
      </c>
      <c r="D30" s="12">
        <v>13339</v>
      </c>
      <c r="E30" s="20">
        <f t="shared" si="2"/>
        <v>0</v>
      </c>
      <c r="F30" s="10">
        <f t="shared" si="3"/>
        <v>100</v>
      </c>
      <c r="G30" s="28"/>
      <c r="H30" s="28"/>
      <c r="I30" s="28"/>
    </row>
    <row r="31" spans="1:9" ht="12.75">
      <c r="A31" s="21" t="s">
        <v>23</v>
      </c>
      <c r="B31" s="12">
        <v>43397.38</v>
      </c>
      <c r="C31" s="8">
        <v>36277</v>
      </c>
      <c r="D31" s="12">
        <v>17980.8</v>
      </c>
      <c r="E31" s="20">
        <f t="shared" si="2"/>
        <v>-18296.2</v>
      </c>
      <c r="F31" s="10">
        <f t="shared" si="3"/>
        <v>49.565289301761446</v>
      </c>
      <c r="G31" s="29"/>
      <c r="H31" s="29"/>
      <c r="I31" s="28"/>
    </row>
    <row r="32" spans="1:9" ht="12.75" customHeight="1">
      <c r="A32" s="21" t="s">
        <v>24</v>
      </c>
      <c r="B32" s="12">
        <v>25916.03</v>
      </c>
      <c r="C32" s="8">
        <v>20553.25</v>
      </c>
      <c r="D32" s="12">
        <v>20488.25</v>
      </c>
      <c r="E32" s="20">
        <f t="shared" si="2"/>
        <v>-65</v>
      </c>
      <c r="F32" s="10">
        <f t="shared" si="3"/>
        <v>99.68374831231071</v>
      </c>
      <c r="G32" s="29"/>
      <c r="H32" s="29"/>
      <c r="I32" s="28"/>
    </row>
    <row r="33" spans="1:9" ht="12.75" customHeight="1">
      <c r="A33" s="21" t="s">
        <v>65</v>
      </c>
      <c r="B33" s="12">
        <v>100</v>
      </c>
      <c r="C33" s="8">
        <v>50</v>
      </c>
      <c r="D33" s="12">
        <v>50</v>
      </c>
      <c r="E33" s="20">
        <f t="shared" si="2"/>
        <v>0</v>
      </c>
      <c r="F33" s="10"/>
      <c r="G33" s="29"/>
      <c r="H33" s="29"/>
      <c r="I33" s="28"/>
    </row>
    <row r="34" spans="1:9" ht="12.75" customHeight="1">
      <c r="A34" s="21" t="s">
        <v>25</v>
      </c>
      <c r="B34" s="12">
        <v>891.06</v>
      </c>
      <c r="C34" s="8">
        <v>744.73</v>
      </c>
      <c r="D34" s="12">
        <v>704.28</v>
      </c>
      <c r="E34" s="20">
        <f t="shared" si="2"/>
        <v>-40.450000000000045</v>
      </c>
      <c r="F34" s="10">
        <f t="shared" si="3"/>
        <v>94.56850133605467</v>
      </c>
      <c r="G34" s="29"/>
      <c r="H34" s="29"/>
      <c r="I34" s="28"/>
    </row>
    <row r="35" spans="1:9" ht="12.75" customHeight="1">
      <c r="A35" s="21" t="s">
        <v>26</v>
      </c>
      <c r="B35" s="12">
        <v>19529.14</v>
      </c>
      <c r="C35" s="8">
        <v>14729.64</v>
      </c>
      <c r="D35" s="12">
        <v>14657.63</v>
      </c>
      <c r="E35" s="20">
        <f t="shared" si="2"/>
        <v>-72.01000000000022</v>
      </c>
      <c r="F35" s="10">
        <f t="shared" si="3"/>
        <v>99.51112179252173</v>
      </c>
      <c r="G35" s="28"/>
      <c r="H35" s="28"/>
      <c r="I35" s="28"/>
    </row>
    <row r="36" spans="1:6" ht="12.75" customHeight="1">
      <c r="A36" s="21" t="s">
        <v>35</v>
      </c>
      <c r="B36" s="12">
        <v>0</v>
      </c>
      <c r="C36" s="8">
        <v>0</v>
      </c>
      <c r="D36" s="12">
        <v>0</v>
      </c>
      <c r="E36" s="20">
        <f t="shared" si="2"/>
        <v>0</v>
      </c>
      <c r="F36" s="10"/>
    </row>
    <row r="37" spans="1:6" ht="12.75">
      <c r="A37" s="21" t="s">
        <v>36</v>
      </c>
      <c r="B37" s="12">
        <v>0</v>
      </c>
      <c r="C37" s="8">
        <v>0</v>
      </c>
      <c r="D37" s="12">
        <v>0</v>
      </c>
      <c r="E37" s="20">
        <f t="shared" si="2"/>
        <v>0</v>
      </c>
      <c r="F37" s="10"/>
    </row>
    <row r="38" spans="1:6" s="19" customFormat="1" ht="15.75">
      <c r="A38" s="22" t="s">
        <v>27</v>
      </c>
      <c r="B38" s="24">
        <f>B7-B27</f>
        <v>-21950.189999999973</v>
      </c>
      <c r="C38" s="24">
        <f>C7-C27</f>
        <v>-19782.399999999994</v>
      </c>
      <c r="D38" s="24">
        <f>D7-D27</f>
        <v>-10389.539999999994</v>
      </c>
      <c r="E38" s="3"/>
      <c r="F38" s="4"/>
    </row>
    <row r="39" spans="1:6" ht="25.5">
      <c r="A39" s="22" t="s">
        <v>4</v>
      </c>
      <c r="B39" s="24">
        <f>B40+B41</f>
        <v>21950.19</v>
      </c>
      <c r="C39" s="16">
        <f>C40+C41</f>
        <v>19782.4</v>
      </c>
      <c r="D39" s="24">
        <f>D40+D41</f>
        <v>10389.54</v>
      </c>
      <c r="E39" s="3"/>
      <c r="F39" s="4"/>
    </row>
    <row r="40" spans="1:6" ht="12.75" customHeight="1">
      <c r="A40" s="21" t="s">
        <v>11</v>
      </c>
      <c r="B40" s="26">
        <v>0</v>
      </c>
      <c r="C40" s="8">
        <v>0</v>
      </c>
      <c r="D40" s="26">
        <v>0</v>
      </c>
      <c r="E40" s="8"/>
      <c r="F40" s="10"/>
    </row>
    <row r="41" spans="1:6" ht="12.75" customHeight="1">
      <c r="A41" s="21" t="s">
        <v>72</v>
      </c>
      <c r="B41" s="26">
        <v>21950.19</v>
      </c>
      <c r="C41" s="8">
        <v>19782.4</v>
      </c>
      <c r="D41" s="26">
        <v>10389.54</v>
      </c>
      <c r="E41" s="8"/>
      <c r="F41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44" t="s">
        <v>37</v>
      </c>
      <c r="B1" s="44"/>
      <c r="C1" s="44"/>
      <c r="D1" s="44"/>
      <c r="E1" s="44"/>
      <c r="F1" s="44"/>
    </row>
    <row r="2" spans="1:6" ht="15.75">
      <c r="A2" s="44" t="s">
        <v>79</v>
      </c>
      <c r="B2" s="44"/>
      <c r="C2" s="44"/>
      <c r="D2" s="44"/>
      <c r="E2" s="44"/>
      <c r="F2" s="44"/>
    </row>
    <row r="3" spans="1:6" ht="12.75" customHeight="1">
      <c r="A3" s="43"/>
      <c r="B3" s="43"/>
      <c r="C3" s="43"/>
      <c r="D3" s="43"/>
      <c r="E3" s="43"/>
      <c r="F3" s="43"/>
    </row>
    <row r="4" spans="1:7" ht="12.75">
      <c r="A4" s="42" t="s">
        <v>43</v>
      </c>
      <c r="B4" s="42"/>
      <c r="C4" s="42"/>
      <c r="D4" s="42"/>
      <c r="E4" s="42"/>
      <c r="F4" s="42"/>
      <c r="G4" s="1"/>
    </row>
    <row r="5" spans="1:6" ht="38.25">
      <c r="A5" s="2" t="s">
        <v>0</v>
      </c>
      <c r="B5" s="35" t="s">
        <v>74</v>
      </c>
      <c r="C5" s="35" t="s">
        <v>1</v>
      </c>
      <c r="D5" s="35" t="s">
        <v>80</v>
      </c>
      <c r="E5" s="2" t="s">
        <v>52</v>
      </c>
      <c r="F5" s="2" t="s">
        <v>53</v>
      </c>
    </row>
    <row r="6" spans="1:6" ht="12.75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</row>
    <row r="7" spans="1:6" ht="15.75">
      <c r="A7" s="13" t="s">
        <v>2</v>
      </c>
      <c r="B7" s="36">
        <f>B8+B22</f>
        <v>14231.93</v>
      </c>
      <c r="C7" s="36">
        <f>C8+C22</f>
        <v>11524.970000000001</v>
      </c>
      <c r="D7" s="36">
        <f>D8+D22</f>
        <v>10965.34</v>
      </c>
      <c r="E7" s="14">
        <f>D7-C7</f>
        <v>-559.630000000001</v>
      </c>
      <c r="F7" s="15">
        <f>D7/C7*100</f>
        <v>95.1441956031122</v>
      </c>
    </row>
    <row r="8" spans="1:6" ht="12.75">
      <c r="A8" s="6" t="s">
        <v>18</v>
      </c>
      <c r="B8" s="3">
        <f>SUM(B9:B21)</f>
        <v>5155.34</v>
      </c>
      <c r="C8" s="3">
        <f>SUM(C9:C21)</f>
        <v>3593.84</v>
      </c>
      <c r="D8" s="3">
        <f>SUM(D9:D21)</f>
        <v>4936.24</v>
      </c>
      <c r="E8" s="3">
        <f>D8-C8</f>
        <v>1342.3999999999996</v>
      </c>
      <c r="F8" s="4">
        <f>D8/C8*100</f>
        <v>137.35280368630768</v>
      </c>
    </row>
    <row r="9" spans="1:6" ht="12.75">
      <c r="A9" s="7" t="s">
        <v>5</v>
      </c>
      <c r="B9" s="8">
        <v>551.7</v>
      </c>
      <c r="C9" s="8">
        <v>350</v>
      </c>
      <c r="D9" s="8">
        <v>357.42</v>
      </c>
      <c r="E9" s="8">
        <f>D9-C9</f>
        <v>7.420000000000016</v>
      </c>
      <c r="F9" s="10">
        <f>D9/C9*100</f>
        <v>102.12</v>
      </c>
    </row>
    <row r="10" spans="1:6" ht="12.75">
      <c r="A10" s="7" t="s">
        <v>57</v>
      </c>
      <c r="B10" s="8">
        <v>769.69</v>
      </c>
      <c r="C10" s="8">
        <v>531.3</v>
      </c>
      <c r="D10" s="8">
        <v>641.97</v>
      </c>
      <c r="E10" s="8">
        <f aca="true" t="shared" si="0" ref="E10:E21">D10-C10</f>
        <v>110.67000000000007</v>
      </c>
      <c r="F10" s="10">
        <f aca="true" t="shared" si="1" ref="F10:F21">D10/C10*100</f>
        <v>120.83003952569172</v>
      </c>
    </row>
    <row r="11" spans="1:6" ht="12.75">
      <c r="A11" s="7" t="s">
        <v>6</v>
      </c>
      <c r="B11" s="8">
        <v>0</v>
      </c>
      <c r="C11" s="8">
        <v>0</v>
      </c>
      <c r="D11" s="8">
        <v>78.35</v>
      </c>
      <c r="E11" s="8">
        <f t="shared" si="0"/>
        <v>78.35</v>
      </c>
      <c r="F11" s="10"/>
    </row>
    <row r="12" spans="1:6" ht="12.75">
      <c r="A12" s="7" t="s">
        <v>12</v>
      </c>
      <c r="B12" s="8">
        <v>279</v>
      </c>
      <c r="C12" s="8">
        <v>17</v>
      </c>
      <c r="D12" s="8">
        <v>55.5</v>
      </c>
      <c r="E12" s="8">
        <f t="shared" si="0"/>
        <v>38.5</v>
      </c>
      <c r="F12" s="10">
        <f t="shared" si="1"/>
        <v>326.4705882352941</v>
      </c>
    </row>
    <row r="13" spans="1:6" ht="12.75">
      <c r="A13" s="7" t="s">
        <v>44</v>
      </c>
      <c r="B13" s="8">
        <v>28</v>
      </c>
      <c r="C13" s="8">
        <v>20</v>
      </c>
      <c r="D13" s="8">
        <v>133.24</v>
      </c>
      <c r="E13" s="8">
        <f t="shared" si="0"/>
        <v>113.24000000000001</v>
      </c>
      <c r="F13" s="10">
        <f t="shared" si="1"/>
        <v>666.2</v>
      </c>
    </row>
    <row r="14" spans="1:6" ht="12.75">
      <c r="A14" s="7" t="s">
        <v>45</v>
      </c>
      <c r="B14" s="8">
        <v>407</v>
      </c>
      <c r="C14" s="8">
        <v>19</v>
      </c>
      <c r="D14" s="8">
        <v>160.05</v>
      </c>
      <c r="E14" s="8">
        <f t="shared" si="0"/>
        <v>141.05</v>
      </c>
      <c r="F14" s="10">
        <f t="shared" si="1"/>
        <v>842.3684210526316</v>
      </c>
    </row>
    <row r="15" spans="1:6" ht="12.75">
      <c r="A15" s="7" t="s">
        <v>13</v>
      </c>
      <c r="B15" s="8">
        <v>572</v>
      </c>
      <c r="C15" s="8">
        <v>112</v>
      </c>
      <c r="D15" s="8">
        <v>396.79</v>
      </c>
      <c r="E15" s="8">
        <f t="shared" si="0"/>
        <v>284.79</v>
      </c>
      <c r="F15" s="10">
        <f t="shared" si="1"/>
        <v>354.2767857142857</v>
      </c>
    </row>
    <row r="16" spans="1:6" ht="12.75">
      <c r="A16" s="7" t="s">
        <v>56</v>
      </c>
      <c r="B16" s="8">
        <v>0</v>
      </c>
      <c r="C16" s="8">
        <f>B16</f>
        <v>0</v>
      </c>
      <c r="D16" s="8">
        <v>0</v>
      </c>
      <c r="E16" s="8">
        <f t="shared" si="0"/>
        <v>0</v>
      </c>
      <c r="F16" s="10"/>
    </row>
    <row r="17" spans="1:6" ht="12.75">
      <c r="A17" s="7" t="s">
        <v>33</v>
      </c>
      <c r="B17" s="8">
        <v>1.5</v>
      </c>
      <c r="C17" s="8">
        <v>1.1</v>
      </c>
      <c r="D17" s="8">
        <v>0.2</v>
      </c>
      <c r="E17" s="8">
        <f t="shared" si="0"/>
        <v>-0.9000000000000001</v>
      </c>
      <c r="F17" s="10">
        <f t="shared" si="1"/>
        <v>18.181818181818183</v>
      </c>
    </row>
    <row r="18" spans="1:6" ht="12.75">
      <c r="A18" s="9" t="s">
        <v>8</v>
      </c>
      <c r="B18" s="8">
        <v>11.4</v>
      </c>
      <c r="C18" s="8">
        <v>8.4</v>
      </c>
      <c r="D18" s="8">
        <v>5.65</v>
      </c>
      <c r="E18" s="8">
        <f t="shared" si="0"/>
        <v>-2.75</v>
      </c>
      <c r="F18" s="10">
        <f t="shared" si="1"/>
        <v>67.26190476190477</v>
      </c>
    </row>
    <row r="19" spans="1:6" ht="12.75">
      <c r="A19" s="7" t="s">
        <v>58</v>
      </c>
      <c r="B19" s="8">
        <v>0</v>
      </c>
      <c r="C19" s="8">
        <v>0</v>
      </c>
      <c r="D19" s="8">
        <v>3</v>
      </c>
      <c r="E19" s="8">
        <f t="shared" si="0"/>
        <v>3</v>
      </c>
      <c r="F19" s="10"/>
    </row>
    <row r="20" spans="1:6" ht="12.75">
      <c r="A20" s="7" t="s">
        <v>9</v>
      </c>
      <c r="B20" s="8">
        <v>0</v>
      </c>
      <c r="C20" s="8">
        <v>0</v>
      </c>
      <c r="D20" s="8">
        <v>0</v>
      </c>
      <c r="E20" s="8">
        <f t="shared" si="0"/>
        <v>0</v>
      </c>
      <c r="F20" s="10"/>
    </row>
    <row r="21" spans="1:6" ht="12.75">
      <c r="A21" s="7" t="s">
        <v>16</v>
      </c>
      <c r="B21" s="8">
        <v>2535.05</v>
      </c>
      <c r="C21" s="8">
        <v>2535.04</v>
      </c>
      <c r="D21" s="8">
        <v>3104.07</v>
      </c>
      <c r="E21" s="8">
        <f t="shared" si="0"/>
        <v>569.0300000000002</v>
      </c>
      <c r="F21" s="10">
        <f t="shared" si="1"/>
        <v>122.44658861398638</v>
      </c>
    </row>
    <row r="22" spans="1:6" ht="12.75">
      <c r="A22" s="6" t="s">
        <v>17</v>
      </c>
      <c r="B22" s="3">
        <v>9076.59</v>
      </c>
      <c r="C22" s="3">
        <v>7931.13</v>
      </c>
      <c r="D22" s="3">
        <v>6029.1</v>
      </c>
      <c r="E22" s="3">
        <f>D22-C22</f>
        <v>-1902.0299999999997</v>
      </c>
      <c r="F22" s="4">
        <f>D22/C22*100</f>
        <v>76.01817143332666</v>
      </c>
    </row>
    <row r="23" spans="1:6" ht="12.75">
      <c r="A23" s="7" t="s">
        <v>60</v>
      </c>
      <c r="B23" s="8">
        <v>7369.1</v>
      </c>
      <c r="C23" s="8">
        <v>5866.13</v>
      </c>
      <c r="D23" s="8">
        <v>4366.13</v>
      </c>
      <c r="E23" s="8">
        <f>D23-C23</f>
        <v>-1500</v>
      </c>
      <c r="F23" s="10">
        <f>D23/C23*100</f>
        <v>74.42947906030041</v>
      </c>
    </row>
    <row r="24" spans="1:6" ht="15.75">
      <c r="A24" s="13" t="s">
        <v>3</v>
      </c>
      <c r="B24" s="36">
        <f>SUM(B25:B32)</f>
        <v>14968.84</v>
      </c>
      <c r="C24" s="36">
        <f>SUM(C25:C32)</f>
        <v>10542.499999999998</v>
      </c>
      <c r="D24" s="36">
        <f>SUM(D25:D32)</f>
        <v>10083.039999999999</v>
      </c>
      <c r="E24" s="36">
        <f>D24-C24</f>
        <v>-459.4599999999991</v>
      </c>
      <c r="F24" s="15">
        <f>D24/C24*100</f>
        <v>95.64183068532132</v>
      </c>
    </row>
    <row r="25" spans="1:6" ht="12.75">
      <c r="A25" s="21" t="s">
        <v>19</v>
      </c>
      <c r="B25" s="12">
        <v>2833.74</v>
      </c>
      <c r="C25" s="12">
        <v>2006.62</v>
      </c>
      <c r="D25" s="12">
        <v>1787.5</v>
      </c>
      <c r="E25" s="20">
        <f>D25-C25</f>
        <v>-219.1199999999999</v>
      </c>
      <c r="F25" s="10">
        <f>D25/C25*100</f>
        <v>89.08014472097359</v>
      </c>
    </row>
    <row r="26" spans="1:6" ht="12.75">
      <c r="A26" s="21" t="s">
        <v>20</v>
      </c>
      <c r="B26" s="12">
        <v>88.3</v>
      </c>
      <c r="C26" s="12">
        <v>66.24</v>
      </c>
      <c r="D26" s="12">
        <v>12.09</v>
      </c>
      <c r="E26" s="20">
        <f aca="true" t="shared" si="2" ref="E26:E32">D26-C26</f>
        <v>-54.14999999999999</v>
      </c>
      <c r="F26" s="10">
        <f aca="true" t="shared" si="3" ref="F26:F32">D26/C26*100</f>
        <v>18.2518115942029</v>
      </c>
    </row>
    <row r="27" spans="1:6" ht="25.5">
      <c r="A27" s="21" t="s">
        <v>21</v>
      </c>
      <c r="B27" s="12">
        <v>265.78</v>
      </c>
      <c r="C27" s="12">
        <v>194.82</v>
      </c>
      <c r="D27" s="12">
        <v>130.77</v>
      </c>
      <c r="E27" s="20">
        <f t="shared" si="2"/>
        <v>-64.04999999999998</v>
      </c>
      <c r="F27" s="10">
        <f t="shared" si="3"/>
        <v>67.12349861410533</v>
      </c>
    </row>
    <row r="28" spans="1:6" ht="12.75">
      <c r="A28" s="21" t="s">
        <v>22</v>
      </c>
      <c r="B28" s="12">
        <v>1712.76</v>
      </c>
      <c r="C28" s="12">
        <v>1130.26</v>
      </c>
      <c r="D28" s="12">
        <v>1130.27</v>
      </c>
      <c r="E28" s="20">
        <f t="shared" si="2"/>
        <v>0.009999999999990905</v>
      </c>
      <c r="F28" s="10">
        <f t="shared" si="3"/>
        <v>100.00088475218092</v>
      </c>
    </row>
    <row r="29" spans="1:6" ht="12.75">
      <c r="A29" s="21" t="s">
        <v>23</v>
      </c>
      <c r="B29" s="12">
        <v>6841.1</v>
      </c>
      <c r="C29" s="12">
        <v>4681.83</v>
      </c>
      <c r="D29" s="12">
        <v>4681.84</v>
      </c>
      <c r="E29" s="20">
        <f t="shared" si="2"/>
        <v>0.010000000000218279</v>
      </c>
      <c r="F29" s="10">
        <f t="shared" si="3"/>
        <v>100.00021359169384</v>
      </c>
    </row>
    <row r="30" spans="1:6" ht="12.75" customHeight="1">
      <c r="A30" s="21" t="s">
        <v>24</v>
      </c>
      <c r="B30" s="12">
        <v>2932.96</v>
      </c>
      <c r="C30" s="12">
        <v>2246.43</v>
      </c>
      <c r="D30" s="12">
        <v>2208.43</v>
      </c>
      <c r="E30" s="20">
        <f t="shared" si="2"/>
        <v>-38</v>
      </c>
      <c r="F30" s="10">
        <f t="shared" si="3"/>
        <v>98.30842714885397</v>
      </c>
    </row>
    <row r="31" spans="1:6" ht="12.75" customHeight="1">
      <c r="A31" s="21" t="s">
        <v>25</v>
      </c>
      <c r="B31" s="12">
        <v>230.2</v>
      </c>
      <c r="C31" s="12">
        <v>168.3</v>
      </c>
      <c r="D31" s="12">
        <v>132.14</v>
      </c>
      <c r="E31" s="20">
        <f t="shared" si="2"/>
        <v>-36.160000000000025</v>
      </c>
      <c r="F31" s="10">
        <f t="shared" si="3"/>
        <v>78.51455733808673</v>
      </c>
    </row>
    <row r="32" spans="1:6" ht="12.75" customHeight="1">
      <c r="A32" s="21" t="s">
        <v>78</v>
      </c>
      <c r="B32" s="12">
        <v>64</v>
      </c>
      <c r="C32" s="12">
        <v>48</v>
      </c>
      <c r="D32" s="12">
        <v>0</v>
      </c>
      <c r="E32" s="20">
        <f t="shared" si="2"/>
        <v>-48</v>
      </c>
      <c r="F32" s="10">
        <f t="shared" si="3"/>
        <v>0</v>
      </c>
    </row>
    <row r="33" spans="1:6" s="19" customFormat="1" ht="15.75">
      <c r="A33" s="17" t="s">
        <v>27</v>
      </c>
      <c r="B33" s="24">
        <f>B7-B24</f>
        <v>-736.9099999999999</v>
      </c>
      <c r="C33" s="24">
        <f>C7-C24</f>
        <v>982.470000000003</v>
      </c>
      <c r="D33" s="24">
        <f>D7-D24</f>
        <v>882.3000000000011</v>
      </c>
      <c r="E33" s="16"/>
      <c r="F33" s="15"/>
    </row>
    <row r="34" spans="1:6" ht="25.5">
      <c r="A34" s="22" t="s">
        <v>4</v>
      </c>
      <c r="B34" s="25">
        <f>B35+B36</f>
        <v>736.91</v>
      </c>
      <c r="C34" s="25">
        <f>C35+C36</f>
        <v>-982.47</v>
      </c>
      <c r="D34" s="25">
        <f>D35+D36</f>
        <v>-882.3</v>
      </c>
      <c r="E34" s="3"/>
      <c r="F34" s="4"/>
    </row>
    <row r="35" spans="1:6" ht="12.75" customHeight="1">
      <c r="A35" s="21" t="s">
        <v>11</v>
      </c>
      <c r="B35" s="26">
        <v>0</v>
      </c>
      <c r="C35" s="26">
        <v>0</v>
      </c>
      <c r="D35" s="26">
        <v>0</v>
      </c>
      <c r="E35" s="8"/>
      <c r="F35" s="10"/>
    </row>
    <row r="36" spans="1:6" ht="12.75" customHeight="1">
      <c r="A36" s="21" t="s">
        <v>72</v>
      </c>
      <c r="B36" s="26">
        <v>736.91</v>
      </c>
      <c r="C36" s="26">
        <v>-982.47</v>
      </c>
      <c r="D36" s="26">
        <v>-882.3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DOHFAU3</cp:lastModifiedBy>
  <cp:lastPrinted>2019-04-30T05:57:00Z</cp:lastPrinted>
  <dcterms:created xsi:type="dcterms:W3CDTF">2002-03-11T10:22:12Z</dcterms:created>
  <dcterms:modified xsi:type="dcterms:W3CDTF">2019-10-18T05:06:15Z</dcterms:modified>
  <cp:category/>
  <cp:version/>
  <cp:contentType/>
  <cp:contentStatus/>
</cp:coreProperties>
</file>