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75" windowWidth="15450" windowHeight="1020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<sst xmlns="http://schemas.openxmlformats.org/spreadsheetml/2006/main" count="53" uniqueCount="53">
  <si>
    <t>Отчет об исполнении бюджета Осинского муниципального района</t>
  </si>
  <si>
    <t xml:space="preserve">Наименование </t>
  </si>
  <si>
    <t xml:space="preserve">Утверждено на отчетную дату </t>
  </si>
  <si>
    <t>ДОХОДЫ</t>
  </si>
  <si>
    <t>РАСХОДЫ</t>
  </si>
  <si>
    <t>Источники для покрытия дефицита бюджета, в том числе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</si>
  <si>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</si>
  <si>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</si>
  <si>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</si>
  <si>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Транспортный налог с организаций</t>
  </si>
  <si>
    <t>Транспортный налог с физических лиц</t>
  </si>
  <si>
    <t>Доходы, получаемые в виде арендной платы за земельные участки</t>
  </si>
  <si>
    <t>Доходы от сдачи в аренду имущества</t>
  </si>
  <si>
    <t>Плата за негативное воздействие на окружающую среду</t>
  </si>
  <si>
    <t>Доходы от компенсации затрат государства</t>
  </si>
  <si>
    <t>Доходы от реализации имущества</t>
  </si>
  <si>
    <t>Доходы от продажи земельных участков</t>
  </si>
  <si>
    <t>Кредиты кредитных организаций в валюте РФ</t>
  </si>
  <si>
    <t>Государственная пошлина</t>
  </si>
  <si>
    <t>Штрафы, санкции, возмещение ущерба</t>
  </si>
  <si>
    <t>Налоговые и неналоговые доходы</t>
  </si>
  <si>
    <t>Безвозмездные поступления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</si>
  <si>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</si>
  <si>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</si>
  <si>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</si>
  <si>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</si>
  <si>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</si>
  <si>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</si>
  <si>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</si>
  <si>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</si>
  <si>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</si>
  <si>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</t>
  </si>
  <si>
    <t>ДЕФИЦИТ (ПРОФИЦИТ)</t>
  </si>
  <si>
    <t>Иные источники внутреннего финансирования</t>
  </si>
  <si>
    <t>в том числе дотации из краевого бюджета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</si>
  <si>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</si>
  <si>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1</t>
  </si>
  <si>
    <t>2</t>
  </si>
  <si>
    <t>3</t>
  </si>
  <si>
    <t>4</t>
  </si>
  <si>
    <t>5</t>
  </si>
  <si>
    <t>6</t>
  </si>
  <si>
    <r>
      <t xml:space="preserve">Отклонение </t>
    </r>
    <r>
      <rPr>
        <sz val="10"/>
        <rFont val="Times New Roman"/>
        <family val="1"/>
      </rPr>
      <t>(4-3)</t>
    </r>
  </si>
  <si>
    <r>
      <t xml:space="preserve">Процент исполнения, % </t>
    </r>
    <r>
      <rPr>
        <sz val="10"/>
        <rFont val="Times New Roman"/>
        <family val="1"/>
      </rPr>
      <t>(4/3*100)</t>
    </r>
  </si>
  <si>
    <t>Акцизы на нефтепродукты</t>
  </si>
  <si>
    <t>Единица измерения                                                                                                                                                          тыс. руб.</t>
  </si>
  <si>
    <t>Обслуживание муниципального долга</t>
  </si>
  <si>
    <t>Утверждено на 2017  год</t>
  </si>
  <si>
    <t>Плата по соглашениям об установлении сервитута в отношении земельных участков</t>
  </si>
  <si>
    <t xml:space="preserve"> за  3 квартал 2017 года</t>
  </si>
  <si>
    <t>Факт за          9 мес. 2017  года</t>
  </si>
  <si>
    <t>Изменение остатков средств на 01.10.2017</t>
  </si>
  <si>
    <t>Прочие неналоговые доходы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</si>
</sst>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"/>
    <numFmt numFmtId="167" formatCode="#,##0.00_р_.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left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/>
    </xf>
    <xf numFmtId="167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top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44"/>
  <sheetViews>
    <sheetView showGridLines="0" tabSelected="1" zoomScale="115" zoomScaleNormal="115" zoomScalePageLayoutView="0" workbookViewId="0" topLeftCell="A4">
      <selection activeCell="F38" sqref="F38"/>
    </sheetView>
  </sheetViews>
  <sheetFormatPr defaultColWidth="9.140625" defaultRowHeight="12.75" customHeight="1"/>
  <cols>
    <col min="1" max="1" width="41.57421875" style="0" customWidth="1"/>
    <col min="2" max="2" width="12.140625" style="0" customWidth="1"/>
    <col min="3" max="3" width="12.00390625" style="0" customWidth="1"/>
    <col min="4" max="4" width="12.8515625" style="0" customWidth="1"/>
    <col min="5" max="5" width="13.00390625" style="0" customWidth="1"/>
    <col min="6" max="6" width="11.421875" style="0" bestFit="1" customWidth="1"/>
  </cols>
  <sheetData>
    <row r="1" spans="1:6" ht="15.75">
      <c r="A1" s="24" t="s">
        <v>0</v>
      </c>
      <c r="B1" s="24"/>
      <c r="C1" s="24"/>
      <c r="D1" s="24"/>
      <c r="E1" s="24"/>
      <c r="F1" s="24"/>
    </row>
    <row r="2" spans="1:6" ht="15.75">
      <c r="A2" s="24" t="s">
        <v>49</v>
      </c>
      <c r="B2" s="24"/>
      <c r="C2" s="24"/>
      <c r="D2" s="24"/>
      <c r="E2" s="24"/>
      <c r="F2" s="24"/>
    </row>
    <row r="3" spans="1:6" ht="12.75" customHeight="1">
      <c r="A3" s="23"/>
      <c r="B3" s="23"/>
      <c r="C3" s="23"/>
      <c r="D3" s="23"/>
      <c r="E3" s="23"/>
      <c r="F3" s="23"/>
    </row>
    <row r="4" spans="1:7" ht="12.75">
      <c r="A4" s="22" t="s">
        <v>45</v>
      </c>
      <c r="B4" s="22"/>
      <c r="C4" s="22"/>
      <c r="D4" s="22"/>
      <c r="E4" s="22"/>
      <c r="F4" s="22"/>
      <c r="G4" s="1"/>
    </row>
    <row r="5" spans="1:6" ht="38.25">
      <c r="A5" s="2" t="s">
        <v>1</v>
      </c>
      <c r="B5" s="18" t="s">
        <v>47</v>
      </c>
      <c r="C5" s="18" t="s">
        <v>2</v>
      </c>
      <c r="D5" s="18" t="s">
        <v>50</v>
      </c>
      <c r="E5" s="2" t="s">
        <v>42</v>
      </c>
      <c r="F5" s="2" t="s">
        <v>43</v>
      </c>
    </row>
    <row r="6" spans="1:6" ht="12.75">
      <c r="A6" s="16" t="s">
        <v>36</v>
      </c>
      <c r="B6" s="19" t="s">
        <v>37</v>
      </c>
      <c r="C6" s="19" t="s">
        <v>38</v>
      </c>
      <c r="D6" s="19" t="s">
        <v>39</v>
      </c>
      <c r="E6" s="16" t="s">
        <v>40</v>
      </c>
      <c r="F6" s="16" t="s">
        <v>41</v>
      </c>
    </row>
    <row r="7" spans="1:6" ht="12.75">
      <c r="A7" s="3" t="s">
        <v>3</v>
      </c>
      <c r="B7" s="20">
        <f>B8+B26</f>
        <v>769723.74</v>
      </c>
      <c r="C7" s="20">
        <f>C8+C26</f>
        <v>547064.19</v>
      </c>
      <c r="D7" s="20">
        <f>D8+D26</f>
        <v>546816.48</v>
      </c>
      <c r="E7" s="4">
        <f>D7-C7</f>
        <v>-247.70999999996275</v>
      </c>
      <c r="F7" s="7">
        <f>D7/C7*100</f>
        <v>99.95472012160036</v>
      </c>
    </row>
    <row r="8" spans="1:6" ht="12.75">
      <c r="A8" s="9" t="s">
        <v>20</v>
      </c>
      <c r="B8" s="4">
        <f>SUM(B9:B25)</f>
        <v>200889.58999999997</v>
      </c>
      <c r="C8" s="4">
        <f>SUM(C9:C25)</f>
        <v>137314.22</v>
      </c>
      <c r="D8" s="4">
        <f>SUM(D9:D25)</f>
        <v>140178.40999999995</v>
      </c>
      <c r="E8" s="4">
        <f>D8-C8</f>
        <v>2864.189999999944</v>
      </c>
      <c r="F8" s="7">
        <f>D8/C8*100</f>
        <v>102.08586554254902</v>
      </c>
    </row>
    <row r="9" spans="1:6" ht="12.75">
      <c r="A9" s="10" t="s">
        <v>6</v>
      </c>
      <c r="B9" s="11">
        <v>92951.1</v>
      </c>
      <c r="C9" s="11">
        <v>67854.3</v>
      </c>
      <c r="D9" s="11">
        <v>68837.27</v>
      </c>
      <c r="E9" s="11">
        <f aca="true" t="shared" si="0" ref="E9:E26">D9-C9</f>
        <v>982.9700000000012</v>
      </c>
      <c r="F9" s="13">
        <f aca="true" t="shared" si="1" ref="F9:F26">D9/C9*100</f>
        <v>101.44864805915026</v>
      </c>
    </row>
    <row r="10" spans="1:6" ht="12.75">
      <c r="A10" s="10" t="s">
        <v>44</v>
      </c>
      <c r="B10" s="11">
        <v>3472</v>
      </c>
      <c r="C10" s="11">
        <v>2604</v>
      </c>
      <c r="D10" s="11">
        <v>2438.39</v>
      </c>
      <c r="E10" s="11">
        <f t="shared" si="0"/>
        <v>-165.61000000000013</v>
      </c>
      <c r="F10" s="13">
        <f t="shared" si="1"/>
        <v>93.64016897081413</v>
      </c>
    </row>
    <row r="11" spans="1:6" ht="25.5">
      <c r="A11" s="10" t="s">
        <v>7</v>
      </c>
      <c r="B11" s="11">
        <v>20004.7</v>
      </c>
      <c r="C11" s="11">
        <v>14549.43</v>
      </c>
      <c r="D11" s="11">
        <v>13333.7</v>
      </c>
      <c r="E11" s="11">
        <f t="shared" si="0"/>
        <v>-1215.7299999999996</v>
      </c>
      <c r="F11" s="13">
        <f t="shared" si="1"/>
        <v>91.64414001098325</v>
      </c>
    </row>
    <row r="12" spans="1:6" ht="12.75">
      <c r="A12" s="10" t="s">
        <v>8</v>
      </c>
      <c r="B12" s="11">
        <v>156</v>
      </c>
      <c r="C12" s="11">
        <v>140.4</v>
      </c>
      <c r="D12" s="11">
        <v>142.35</v>
      </c>
      <c r="E12" s="11">
        <f t="shared" si="0"/>
        <v>1.9499999999999886</v>
      </c>
      <c r="F12" s="13">
        <f t="shared" si="1"/>
        <v>101.38888888888889</v>
      </c>
    </row>
    <row r="13" spans="1:6" ht="39.75" customHeight="1">
      <c r="A13" s="10" t="s">
        <v>35</v>
      </c>
      <c r="B13" s="11">
        <v>272</v>
      </c>
      <c r="C13" s="11">
        <v>243.2</v>
      </c>
      <c r="D13" s="11">
        <v>345.01</v>
      </c>
      <c r="E13" s="11">
        <f t="shared" si="0"/>
        <v>101.81</v>
      </c>
      <c r="F13" s="13">
        <f t="shared" si="1"/>
        <v>141.86266447368422</v>
      </c>
    </row>
    <row r="14" spans="1:6" ht="12.75">
      <c r="A14" s="10" t="s">
        <v>9</v>
      </c>
      <c r="B14" s="11">
        <v>5107</v>
      </c>
      <c r="C14" s="11">
        <v>3830.25</v>
      </c>
      <c r="D14" s="11">
        <v>4419.61</v>
      </c>
      <c r="E14" s="11">
        <f t="shared" si="0"/>
        <v>589.3599999999997</v>
      </c>
      <c r="F14" s="13">
        <f t="shared" si="1"/>
        <v>115.38698518373474</v>
      </c>
    </row>
    <row r="15" spans="1:6" ht="12.75">
      <c r="A15" s="10" t="s">
        <v>10</v>
      </c>
      <c r="B15" s="11">
        <v>13777</v>
      </c>
      <c r="C15" s="11">
        <v>2479.86</v>
      </c>
      <c r="D15" s="11">
        <v>1662.29</v>
      </c>
      <c r="E15" s="11">
        <f t="shared" si="0"/>
        <v>-817.5700000000002</v>
      </c>
      <c r="F15" s="13">
        <f t="shared" si="1"/>
        <v>67.03160662295453</v>
      </c>
    </row>
    <row r="16" spans="1:6" ht="12.75">
      <c r="A16" s="10" t="s">
        <v>18</v>
      </c>
      <c r="B16" s="11">
        <v>3852.7</v>
      </c>
      <c r="C16" s="11">
        <v>2889.03</v>
      </c>
      <c r="D16" s="11">
        <v>2263.42</v>
      </c>
      <c r="E16" s="11">
        <f t="shared" si="0"/>
        <v>-625.6100000000001</v>
      </c>
      <c r="F16" s="13">
        <f t="shared" si="1"/>
        <v>78.34532697825914</v>
      </c>
    </row>
    <row r="17" spans="1:6" ht="25.5">
      <c r="A17" s="10" t="s">
        <v>11</v>
      </c>
      <c r="B17" s="11">
        <v>49001.02</v>
      </c>
      <c r="C17" s="11">
        <v>34818.06</v>
      </c>
      <c r="D17" s="11">
        <v>37606</v>
      </c>
      <c r="E17" s="11">
        <f t="shared" si="0"/>
        <v>2787.9400000000023</v>
      </c>
      <c r="F17" s="13">
        <f t="shared" si="1"/>
        <v>108.00716639583021</v>
      </c>
    </row>
    <row r="18" spans="1:6" ht="12.75">
      <c r="A18" s="12" t="s">
        <v>12</v>
      </c>
      <c r="B18" s="11">
        <v>516.52</v>
      </c>
      <c r="C18" s="11">
        <v>387.39</v>
      </c>
      <c r="D18" s="11">
        <v>795.97</v>
      </c>
      <c r="E18" s="11">
        <f t="shared" si="0"/>
        <v>408.58000000000004</v>
      </c>
      <c r="F18" s="13">
        <f t="shared" si="1"/>
        <v>205.46993985389403</v>
      </c>
    </row>
    <row r="19" spans="1:6" ht="25.5">
      <c r="A19" s="10" t="s">
        <v>48</v>
      </c>
      <c r="B19" s="11">
        <v>21</v>
      </c>
      <c r="C19" s="11">
        <v>21</v>
      </c>
      <c r="D19" s="11">
        <v>35.58</v>
      </c>
      <c r="E19" s="11">
        <f t="shared" si="0"/>
        <v>14.579999999999998</v>
      </c>
      <c r="F19" s="13">
        <f t="shared" si="1"/>
        <v>169.42857142857142</v>
      </c>
    </row>
    <row r="20" spans="1:6" ht="25.5">
      <c r="A20" s="10" t="s">
        <v>13</v>
      </c>
      <c r="B20" s="11">
        <v>515</v>
      </c>
      <c r="C20" s="11">
        <v>412</v>
      </c>
      <c r="D20" s="11">
        <v>407.15</v>
      </c>
      <c r="E20" s="11">
        <f t="shared" si="0"/>
        <v>-4.850000000000023</v>
      </c>
      <c r="F20" s="13">
        <f t="shared" si="1"/>
        <v>98.82281553398057</v>
      </c>
    </row>
    <row r="21" spans="1:6" ht="12.75">
      <c r="A21" s="10" t="s">
        <v>14</v>
      </c>
      <c r="B21" s="11">
        <v>352.9</v>
      </c>
      <c r="C21" s="11">
        <v>352.9</v>
      </c>
      <c r="D21" s="11">
        <v>391.37</v>
      </c>
      <c r="E21" s="11">
        <f t="shared" si="0"/>
        <v>38.47000000000003</v>
      </c>
      <c r="F21" s="13">
        <f t="shared" si="1"/>
        <v>110.90110512893172</v>
      </c>
    </row>
    <row r="22" spans="1:6" ht="12.75">
      <c r="A22" s="10" t="s">
        <v>15</v>
      </c>
      <c r="B22" s="11">
        <v>3120</v>
      </c>
      <c r="C22" s="11">
        <v>729</v>
      </c>
      <c r="D22" s="11">
        <v>753.3</v>
      </c>
      <c r="E22" s="11">
        <f t="shared" si="0"/>
        <v>24.299999999999955</v>
      </c>
      <c r="F22" s="13">
        <f t="shared" si="1"/>
        <v>103.33333333333331</v>
      </c>
    </row>
    <row r="23" spans="1:6" ht="12.75">
      <c r="A23" s="10" t="s">
        <v>16</v>
      </c>
      <c r="B23" s="11">
        <v>2862.65</v>
      </c>
      <c r="C23" s="11">
        <v>1894.59</v>
      </c>
      <c r="D23" s="11">
        <v>2181.26</v>
      </c>
      <c r="E23" s="11">
        <f t="shared" si="0"/>
        <v>286.6700000000003</v>
      </c>
      <c r="F23" s="13">
        <f t="shared" si="1"/>
        <v>115.13097820636658</v>
      </c>
    </row>
    <row r="24" spans="1:6" ht="12.75">
      <c r="A24" s="10" t="s">
        <v>19</v>
      </c>
      <c r="B24" s="11">
        <v>3824.23</v>
      </c>
      <c r="C24" s="11">
        <v>3025.04</v>
      </c>
      <c r="D24" s="11">
        <v>3471.18</v>
      </c>
      <c r="E24" s="11">
        <f t="shared" si="0"/>
        <v>446.1399999999999</v>
      </c>
      <c r="F24" s="13">
        <f t="shared" si="1"/>
        <v>114.74823473408615</v>
      </c>
    </row>
    <row r="25" spans="1:6" ht="12.75">
      <c r="A25" s="10" t="s">
        <v>52</v>
      </c>
      <c r="B25" s="11">
        <v>1083.77</v>
      </c>
      <c r="C25" s="11">
        <v>1083.77</v>
      </c>
      <c r="D25" s="11">
        <v>1094.56</v>
      </c>
      <c r="E25" s="11">
        <f t="shared" si="0"/>
        <v>10.789999999999964</v>
      </c>
      <c r="F25" s="13">
        <f t="shared" si="1"/>
        <v>100.99559869714054</v>
      </c>
    </row>
    <row r="26" spans="1:6" ht="12.75">
      <c r="A26" s="9" t="s">
        <v>21</v>
      </c>
      <c r="B26" s="4">
        <v>568834.15</v>
      </c>
      <c r="C26" s="4">
        <v>409749.97</v>
      </c>
      <c r="D26" s="4">
        <v>406638.07</v>
      </c>
      <c r="E26" s="4">
        <f t="shared" si="0"/>
        <v>-3111.899999999965</v>
      </c>
      <c r="F26" s="7">
        <f t="shared" si="1"/>
        <v>99.2405368571473</v>
      </c>
    </row>
    <row r="27" spans="1:6" ht="12.75">
      <c r="A27" s="10" t="s">
        <v>34</v>
      </c>
      <c r="B27" s="11">
        <v>101267.9</v>
      </c>
      <c r="C27" s="11">
        <v>75950.9</v>
      </c>
      <c r="D27" s="11">
        <v>75950.9</v>
      </c>
      <c r="E27" s="11">
        <f>D27-C27</f>
        <v>0</v>
      </c>
      <c r="F27" s="13">
        <f>D27/C27*100</f>
        <v>100</v>
      </c>
    </row>
    <row r="28" spans="1:6" ht="12.75">
      <c r="A28" s="3" t="s">
        <v>4</v>
      </c>
      <c r="B28" s="20">
        <f>SUM(B29:B39)</f>
        <v>776477.9299999999</v>
      </c>
      <c r="C28" s="20">
        <f>SUM(C29:C39)</f>
        <v>548052.9</v>
      </c>
      <c r="D28" s="20">
        <f>SUM(D29:D39)</f>
        <v>511989.62</v>
      </c>
      <c r="E28" s="5">
        <f>D28-C28</f>
        <v>-36063.28000000003</v>
      </c>
      <c r="F28" s="7">
        <f>D28/C28*100</f>
        <v>93.41974469982733</v>
      </c>
    </row>
    <row r="29" spans="1:6" ht="12.75">
      <c r="A29" s="15" t="s">
        <v>22</v>
      </c>
      <c r="B29" s="21">
        <v>75683.35</v>
      </c>
      <c r="C29" s="21">
        <v>51809.28</v>
      </c>
      <c r="D29" s="21">
        <v>47848.39</v>
      </c>
      <c r="E29" s="11">
        <f aca="true" t="shared" si="2" ref="E29:E39">D29-C29</f>
        <v>-3960.8899999999994</v>
      </c>
      <c r="F29" s="13">
        <f aca="true" t="shared" si="3" ref="F29:F39">D29/C29*100</f>
        <v>92.35486383906513</v>
      </c>
    </row>
    <row r="30" spans="1:6" ht="25.5">
      <c r="A30" s="15" t="s">
        <v>23</v>
      </c>
      <c r="B30" s="21">
        <v>5514.61</v>
      </c>
      <c r="C30" s="21">
        <v>3880.85</v>
      </c>
      <c r="D30" s="21">
        <v>3702.66</v>
      </c>
      <c r="E30" s="11">
        <f t="shared" si="2"/>
        <v>-178.19000000000005</v>
      </c>
      <c r="F30" s="13">
        <f t="shared" si="3"/>
        <v>95.40848010100879</v>
      </c>
    </row>
    <row r="31" spans="1:6" ht="12.75">
      <c r="A31" s="15" t="s">
        <v>24</v>
      </c>
      <c r="B31" s="21">
        <v>78791.58</v>
      </c>
      <c r="C31" s="21">
        <v>37281.47</v>
      </c>
      <c r="D31" s="21">
        <v>27630.64</v>
      </c>
      <c r="E31" s="11">
        <f t="shared" si="2"/>
        <v>-9650.830000000002</v>
      </c>
      <c r="F31" s="13">
        <f t="shared" si="3"/>
        <v>74.11360120724852</v>
      </c>
    </row>
    <row r="32" spans="1:6" ht="12.75">
      <c r="A32" s="15" t="s">
        <v>25</v>
      </c>
      <c r="B32" s="21">
        <v>9716.87</v>
      </c>
      <c r="C32" s="21">
        <v>8176.46</v>
      </c>
      <c r="D32" s="21">
        <v>8143.63</v>
      </c>
      <c r="E32" s="11">
        <f t="shared" si="2"/>
        <v>-32.82999999999993</v>
      </c>
      <c r="F32" s="13">
        <f t="shared" si="3"/>
        <v>99.59848149443647</v>
      </c>
    </row>
    <row r="33" spans="1:6" ht="12.75" customHeight="1">
      <c r="A33" s="15" t="s">
        <v>26</v>
      </c>
      <c r="B33" s="21">
        <v>481650.91</v>
      </c>
      <c r="C33" s="21">
        <v>351127</v>
      </c>
      <c r="D33" s="21">
        <v>348400.68</v>
      </c>
      <c r="E33" s="11">
        <f t="shared" si="2"/>
        <v>-2726.320000000007</v>
      </c>
      <c r="F33" s="13">
        <f t="shared" si="3"/>
        <v>99.22355159244375</v>
      </c>
    </row>
    <row r="34" spans="1:6" ht="12.75" customHeight="1">
      <c r="A34" s="15" t="s">
        <v>27</v>
      </c>
      <c r="B34" s="21">
        <v>24601</v>
      </c>
      <c r="C34" s="21">
        <v>20652.11</v>
      </c>
      <c r="D34" s="21">
        <v>17615.22</v>
      </c>
      <c r="E34" s="11">
        <f t="shared" si="2"/>
        <v>-3036.8899999999994</v>
      </c>
      <c r="F34" s="13">
        <f t="shared" si="3"/>
        <v>85.29501343930475</v>
      </c>
    </row>
    <row r="35" spans="1:6" ht="12.75" customHeight="1">
      <c r="A35" s="15" t="s">
        <v>28</v>
      </c>
      <c r="B35" s="21">
        <v>1958.74</v>
      </c>
      <c r="C35" s="21">
        <v>760.74</v>
      </c>
      <c r="D35" s="21">
        <v>754.74</v>
      </c>
      <c r="E35" s="11">
        <f t="shared" si="2"/>
        <v>-6</v>
      </c>
      <c r="F35" s="13">
        <f t="shared" si="3"/>
        <v>99.21129426610932</v>
      </c>
    </row>
    <row r="36" spans="1:6" ht="12.75" customHeight="1">
      <c r="A36" s="15" t="s">
        <v>29</v>
      </c>
      <c r="B36" s="21">
        <v>38447.74</v>
      </c>
      <c r="C36" s="21">
        <v>28366.83</v>
      </c>
      <c r="D36" s="21">
        <v>24373.58</v>
      </c>
      <c r="E36" s="11">
        <f t="shared" si="2"/>
        <v>-3993.25</v>
      </c>
      <c r="F36" s="13">
        <f t="shared" si="3"/>
        <v>85.92281901079537</v>
      </c>
    </row>
    <row r="37" spans="1:6" ht="12.75" customHeight="1">
      <c r="A37" s="15" t="s">
        <v>30</v>
      </c>
      <c r="B37" s="21">
        <v>15638.06</v>
      </c>
      <c r="C37" s="21">
        <v>15189.52</v>
      </c>
      <c r="D37" s="21">
        <v>2711.44</v>
      </c>
      <c r="E37" s="11">
        <f t="shared" si="2"/>
        <v>-12478.08</v>
      </c>
      <c r="F37" s="13">
        <f t="shared" si="3"/>
        <v>17.85072866028683</v>
      </c>
    </row>
    <row r="38" spans="1:6" ht="12.75" customHeight="1">
      <c r="A38" s="15" t="s">
        <v>46</v>
      </c>
      <c r="B38" s="21">
        <v>400</v>
      </c>
      <c r="C38" s="21">
        <v>0</v>
      </c>
      <c r="D38" s="21">
        <v>0</v>
      </c>
      <c r="E38" s="11">
        <f t="shared" si="2"/>
        <v>0</v>
      </c>
      <c r="F38" s="13"/>
    </row>
    <row r="39" spans="1:6" ht="12.75">
      <c r="A39" s="15" t="s">
        <v>31</v>
      </c>
      <c r="B39" s="21">
        <v>44075.07</v>
      </c>
      <c r="C39" s="21">
        <v>30808.64</v>
      </c>
      <c r="D39" s="21">
        <v>30808.64</v>
      </c>
      <c r="E39" s="11">
        <f t="shared" si="2"/>
        <v>0</v>
      </c>
      <c r="F39" s="13">
        <f t="shared" si="3"/>
        <v>100</v>
      </c>
    </row>
    <row r="40" spans="1:6" ht="12.75" customHeight="1">
      <c r="A40" s="6" t="s">
        <v>32</v>
      </c>
      <c r="B40" s="8">
        <f>B7-B28</f>
        <v>-6754.189999999944</v>
      </c>
      <c r="C40" s="8">
        <f>C7-C28</f>
        <v>-988.7100000000792</v>
      </c>
      <c r="D40" s="8">
        <f>D7-D28</f>
        <v>34826.859999999986</v>
      </c>
      <c r="E40" s="4"/>
      <c r="F40" s="7"/>
    </row>
    <row r="41" spans="1:6" ht="24">
      <c r="A41" s="6" t="s">
        <v>5</v>
      </c>
      <c r="B41" s="8">
        <f>B42+B43+B44</f>
        <v>6754.1900000000005</v>
      </c>
      <c r="C41" s="8">
        <f>C42+C43+C44</f>
        <v>988.71</v>
      </c>
      <c r="D41" s="8">
        <f>D42+D43+D44</f>
        <v>-34826.86</v>
      </c>
      <c r="E41" s="4"/>
      <c r="F41" s="7"/>
    </row>
    <row r="42" spans="1:6" ht="12.75" customHeight="1">
      <c r="A42" s="15" t="s">
        <v>17</v>
      </c>
      <c r="B42" s="14">
        <v>2330.9</v>
      </c>
      <c r="C42" s="14">
        <v>0</v>
      </c>
      <c r="D42" s="17">
        <v>0</v>
      </c>
      <c r="E42" s="11"/>
      <c r="F42" s="13"/>
    </row>
    <row r="43" spans="1:6" ht="12.75" customHeight="1">
      <c r="A43" s="15" t="s">
        <v>33</v>
      </c>
      <c r="B43" s="14">
        <v>0</v>
      </c>
      <c r="C43" s="14">
        <v>0</v>
      </c>
      <c r="D43" s="17">
        <v>4.46</v>
      </c>
      <c r="E43" s="11"/>
      <c r="F43" s="13"/>
    </row>
    <row r="44" spans="1:6" ht="12.75" customHeight="1">
      <c r="A44" s="15" t="s">
        <v>51</v>
      </c>
      <c r="B44" s="14">
        <v>4423.29</v>
      </c>
      <c r="C44" s="14">
        <v>988.71</v>
      </c>
      <c r="D44" s="17">
        <v>-34831.32</v>
      </c>
      <c r="E44" s="11"/>
      <c r="F44" s="13"/>
    </row>
  </sheetData>
  <sheetProtection/>
  <mergeCells count="4">
    <mergeCell ref="A4:F4"/>
    <mergeCell ref="A3:F3"/>
    <mergeCell ref="A1:F1"/>
    <mergeCell ref="A2:F2"/>
  </mergeCells>
  <printOptions/>
  <pageMargins left="0.35433070866141736" right="0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fau-2</cp:lastModifiedBy>
  <cp:lastPrinted>2016-05-17T09:35:55Z</cp:lastPrinted>
  <dcterms:created xsi:type="dcterms:W3CDTF">2002-03-11T10:22:12Z</dcterms:created>
  <dcterms:modified xsi:type="dcterms:W3CDTF">2017-10-23T05:36:42Z</dcterms:modified>
  <cp:category/>
  <cp:version/>
  <cp:contentType/>
  <cp:contentStatus/>
</cp:coreProperties>
</file>