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5" windowWidth="15450" windowHeight="1008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<sst xmlns="http://schemas.openxmlformats.org/spreadsheetml/2006/main" count="53" uniqueCount="53">
  <si>
    <t>Отчет об исполнении бюджета Осинского муниципального района</t>
  </si>
  <si>
    <t xml:space="preserve">Наименование </t>
  </si>
  <si>
    <t xml:space="preserve">Утверждено на отчетную дату </t>
  </si>
  <si>
    <t>ДОХОДЫ</t>
  </si>
  <si>
    <t>РАСХОДЫ</t>
  </si>
  <si>
    <t>Источники для покрытия дефицита бюджета, в том числе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</si>
  <si>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</si>
  <si>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</si>
  <si>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</si>
  <si>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Транспортный налог с организаций</t>
  </si>
  <si>
    <t>Транспортный налог с физических лиц</t>
  </si>
  <si>
    <t>Доходы, получаемые в виде арендной платы за земельные участки</t>
  </si>
  <si>
    <t>Доходы от сдачи в аренду имущества</t>
  </si>
  <si>
    <t>Плата за негативное воздействие на окружающую среду</t>
  </si>
  <si>
    <t>Доходы от компенсации затрат государства</t>
  </si>
  <si>
    <t>Доходы от реализации имущества</t>
  </si>
  <si>
    <t>Доходы от продажи земельных участков</t>
  </si>
  <si>
    <t>Кредиты кредитных организаций в валюте РФ</t>
  </si>
  <si>
    <t>Государственная пошлина</t>
  </si>
  <si>
    <t>Штрафы, санкции, возмещение ущерба</t>
  </si>
  <si>
    <t>Налоговые и неналоговые доходы</t>
  </si>
  <si>
    <t>Безвозмездные поступления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</si>
  <si>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</si>
  <si>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</si>
  <si>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</si>
  <si>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</si>
  <si>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</si>
  <si>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</si>
  <si>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</si>
  <si>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</si>
  <si>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</si>
  <si>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</t>
  </si>
  <si>
    <t>ДЕФИЦИТ (ПРОФИЦИТ)</t>
  </si>
  <si>
    <t>Иные источники внутреннего финансирования</t>
  </si>
  <si>
    <t>в том числе дотации из краевого бюджета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</si>
  <si>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</si>
  <si>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1</t>
  </si>
  <si>
    <t>2</t>
  </si>
  <si>
    <t>3</t>
  </si>
  <si>
    <t>4</t>
  </si>
  <si>
    <t>5</t>
  </si>
  <si>
    <t>6</t>
  </si>
  <si>
    <r>
      <t xml:space="preserve">Отклонение </t>
    </r>
    <r>
      <rPr>
        <sz val="10"/>
        <rFont val="Times New Roman"/>
        <family val="1"/>
      </rPr>
      <t>(4-3)</t>
    </r>
  </si>
  <si>
    <r>
      <t xml:space="preserve">Процент исполнения, % </t>
    </r>
    <r>
      <rPr>
        <sz val="10"/>
        <rFont val="Times New Roman"/>
        <family val="1"/>
      </rPr>
      <t>(4/3*100)</t>
    </r>
  </si>
  <si>
    <t>Акцизы на нефтепродукты</t>
  </si>
  <si>
    <t>Единица измерения                                                                                                                                                          тыс. руб.</t>
  </si>
  <si>
    <t>Обслуживание муниципального долга</t>
  </si>
  <si>
    <t>Прочие неналоговые доходы</t>
  </si>
  <si>
    <t>Утверждено на 2019  год</t>
  </si>
  <si>
    <t>Охрана окружающей среды</t>
  </si>
  <si>
    <t>за 2019 год</t>
  </si>
  <si>
    <t>Факт за 2019 год</t>
  </si>
  <si>
    <t>Изменение остатков средств на 01.01.2020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</si>
</sst>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#,##0.0"/>
    <numFmt numFmtId="175" formatCode="#,##0.00_р_.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left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left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top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4"/>
  <sheetViews>
    <sheetView showGridLines="0" tabSelected="1" zoomScale="115" zoomScaleNormal="115" zoomScalePageLayoutView="0" workbookViewId="0" topLeftCell="A28">
      <selection activeCell="C45" sqref="C45"/>
    </sheetView>
  </sheetViews>
  <sheetFormatPr defaultColWidth="9.140625" defaultRowHeight="12.75" customHeight="1"/>
  <cols>
    <col min="1" max="1" width="41.57421875" style="0" customWidth="1"/>
    <col min="2" max="2" width="12.140625" style="0" customWidth="1"/>
    <col min="3" max="3" width="12.00390625" style="0" customWidth="1"/>
    <col min="4" max="4" width="12.8515625" style="0" customWidth="1"/>
    <col min="5" max="5" width="13.00390625" style="0" customWidth="1"/>
    <col min="6" max="6" width="11.421875" style="0" bestFit="1" customWidth="1"/>
  </cols>
  <sheetData>
    <row r="1" spans="1:6" ht="15.75">
      <c r="A1" s="25" t="s">
        <v>0</v>
      </c>
      <c r="B1" s="25"/>
      <c r="C1" s="25"/>
      <c r="D1" s="25"/>
      <c r="E1" s="25"/>
      <c r="F1" s="25"/>
    </row>
    <row r="2" spans="1:6" ht="15.75">
      <c r="A2" s="25" t="s">
        <v>50</v>
      </c>
      <c r="B2" s="25"/>
      <c r="C2" s="25"/>
      <c r="D2" s="25"/>
      <c r="E2" s="25"/>
      <c r="F2" s="25"/>
    </row>
    <row r="3" spans="1:6" ht="12.75" customHeight="1">
      <c r="A3" s="24"/>
      <c r="B3" s="24"/>
      <c r="C3" s="24"/>
      <c r="D3" s="24"/>
      <c r="E3" s="24"/>
      <c r="F3" s="24"/>
    </row>
    <row r="4" spans="1:7" ht="12.75">
      <c r="A4" s="23" t="s">
        <v>45</v>
      </c>
      <c r="B4" s="23"/>
      <c r="C4" s="23"/>
      <c r="D4" s="23"/>
      <c r="E4" s="23"/>
      <c r="F4" s="23"/>
      <c r="G4" s="1"/>
    </row>
    <row r="5" spans="1:6" ht="38.25">
      <c r="A5" s="2" t="s">
        <v>1</v>
      </c>
      <c r="B5" s="18" t="s">
        <v>48</v>
      </c>
      <c r="C5" s="18" t="s">
        <v>2</v>
      </c>
      <c r="D5" s="18" t="s">
        <v>51</v>
      </c>
      <c r="E5" s="2" t="s">
        <v>42</v>
      </c>
      <c r="F5" s="2" t="s">
        <v>43</v>
      </c>
    </row>
    <row r="6" spans="1:6" ht="12.75">
      <c r="A6" s="16" t="s">
        <v>36</v>
      </c>
      <c r="B6" s="19" t="s">
        <v>37</v>
      </c>
      <c r="C6" s="19" t="s">
        <v>38</v>
      </c>
      <c r="D6" s="19" t="s">
        <v>39</v>
      </c>
      <c r="E6" s="16" t="s">
        <v>40</v>
      </c>
      <c r="F6" s="16" t="s">
        <v>41</v>
      </c>
    </row>
    <row r="7" spans="1:6" ht="12.75">
      <c r="A7" s="3" t="s">
        <v>3</v>
      </c>
      <c r="B7" s="21">
        <f>B8+B25</f>
        <v>961284.69</v>
      </c>
      <c r="C7" s="21">
        <f>C8+C25</f>
        <v>961284.69</v>
      </c>
      <c r="D7" s="21">
        <f>D8+D25</f>
        <v>945569.24</v>
      </c>
      <c r="E7" s="4">
        <f>D7-C7</f>
        <v>-15715.449999999953</v>
      </c>
      <c r="F7" s="7">
        <f>D7/C7*100</f>
        <v>98.36516172956006</v>
      </c>
    </row>
    <row r="8" spans="1:6" ht="12.75">
      <c r="A8" s="9" t="s">
        <v>20</v>
      </c>
      <c r="B8" s="4">
        <f>SUM(B9:B24)</f>
        <v>215797.21</v>
      </c>
      <c r="C8" s="4">
        <f>SUM(C9:C24)</f>
        <v>215797.21</v>
      </c>
      <c r="D8" s="4">
        <f>SUM(D9:D24)</f>
        <v>209298.87000000002</v>
      </c>
      <c r="E8" s="4">
        <f>D8-C8</f>
        <v>-6498.339999999967</v>
      </c>
      <c r="F8" s="7">
        <f>D8/C8*100</f>
        <v>96.98868210576033</v>
      </c>
    </row>
    <row r="9" spans="1:6" ht="12.75">
      <c r="A9" s="10" t="s">
        <v>6</v>
      </c>
      <c r="B9" s="11">
        <v>102047.54</v>
      </c>
      <c r="C9" s="11">
        <v>102047.54</v>
      </c>
      <c r="D9" s="11">
        <v>99466.72</v>
      </c>
      <c r="E9" s="11">
        <f>D9-C9</f>
        <v>-2580.8199999999924</v>
      </c>
      <c r="F9" s="13">
        <f>D9/C9*100</f>
        <v>97.47096304330316</v>
      </c>
    </row>
    <row r="10" spans="1:6" ht="12.75">
      <c r="A10" s="10" t="s">
        <v>44</v>
      </c>
      <c r="B10" s="11">
        <v>4472.87</v>
      </c>
      <c r="C10" s="11">
        <v>4472.87</v>
      </c>
      <c r="D10" s="11">
        <v>4063.44</v>
      </c>
      <c r="E10" s="11">
        <f aca="true" t="shared" si="0" ref="E10:E24">D10-C10</f>
        <v>-409.42999999999984</v>
      </c>
      <c r="F10" s="13">
        <f aca="true" t="shared" si="1" ref="F10:F23">D10/C10*100</f>
        <v>90.84636933333631</v>
      </c>
    </row>
    <row r="11" spans="1:6" ht="25.5">
      <c r="A11" s="10" t="s">
        <v>7</v>
      </c>
      <c r="B11" s="11">
        <v>15994.66</v>
      </c>
      <c r="C11" s="11">
        <v>15994.66</v>
      </c>
      <c r="D11" s="11">
        <v>15549.3</v>
      </c>
      <c r="E11" s="11">
        <f t="shared" si="0"/>
        <v>-445.3600000000006</v>
      </c>
      <c r="F11" s="13">
        <f t="shared" si="1"/>
        <v>97.21557069672002</v>
      </c>
    </row>
    <row r="12" spans="1:6" ht="12.75">
      <c r="A12" s="10" t="s">
        <v>8</v>
      </c>
      <c r="B12" s="11">
        <v>142</v>
      </c>
      <c r="C12" s="11">
        <v>142</v>
      </c>
      <c r="D12" s="11">
        <v>220.33</v>
      </c>
      <c r="E12" s="11">
        <f t="shared" si="0"/>
        <v>78.33000000000001</v>
      </c>
      <c r="F12" s="13">
        <f t="shared" si="1"/>
        <v>155.16197183098592</v>
      </c>
    </row>
    <row r="13" spans="1:6" ht="39.75" customHeight="1">
      <c r="A13" s="10" t="s">
        <v>35</v>
      </c>
      <c r="B13" s="11">
        <v>728.9</v>
      </c>
      <c r="C13" s="11">
        <v>728.9</v>
      </c>
      <c r="D13" s="11">
        <v>783.47</v>
      </c>
      <c r="E13" s="11">
        <f t="shared" si="0"/>
        <v>54.57000000000005</v>
      </c>
      <c r="F13" s="13">
        <f t="shared" si="1"/>
        <v>107.4866236795171</v>
      </c>
    </row>
    <row r="14" spans="1:6" ht="12.75">
      <c r="A14" s="10" t="s">
        <v>9</v>
      </c>
      <c r="B14" s="11">
        <v>5481.84</v>
      </c>
      <c r="C14" s="11">
        <v>5481.84</v>
      </c>
      <c r="D14" s="11">
        <v>5731.26</v>
      </c>
      <c r="E14" s="11">
        <f t="shared" si="0"/>
        <v>249.42000000000007</v>
      </c>
      <c r="F14" s="13">
        <f t="shared" si="1"/>
        <v>104.54993213957357</v>
      </c>
    </row>
    <row r="15" spans="1:6" ht="12.75">
      <c r="A15" s="10" t="s">
        <v>10</v>
      </c>
      <c r="B15" s="11">
        <v>12681.24</v>
      </c>
      <c r="C15" s="11">
        <v>12681.24</v>
      </c>
      <c r="D15" s="11">
        <v>12157.12</v>
      </c>
      <c r="E15" s="11">
        <f t="shared" si="0"/>
        <v>-524.119999999999</v>
      </c>
      <c r="F15" s="13">
        <f t="shared" si="1"/>
        <v>95.8669656910523</v>
      </c>
    </row>
    <row r="16" spans="1:6" ht="12.75">
      <c r="A16" s="10" t="s">
        <v>18</v>
      </c>
      <c r="B16" s="11">
        <v>3907.6</v>
      </c>
      <c r="C16" s="11">
        <v>3907.6</v>
      </c>
      <c r="D16" s="11">
        <v>4262.79</v>
      </c>
      <c r="E16" s="11">
        <f t="shared" si="0"/>
        <v>355.19000000000005</v>
      </c>
      <c r="F16" s="13">
        <f t="shared" si="1"/>
        <v>109.08972259187225</v>
      </c>
    </row>
    <row r="17" spans="1:6" ht="25.5">
      <c r="A17" s="10" t="s">
        <v>11</v>
      </c>
      <c r="B17" s="22">
        <v>58355.28</v>
      </c>
      <c r="C17" s="22">
        <v>58355.28</v>
      </c>
      <c r="D17" s="22">
        <v>54365.95</v>
      </c>
      <c r="E17" s="11">
        <f t="shared" si="0"/>
        <v>-3989.3300000000017</v>
      </c>
      <c r="F17" s="13">
        <f t="shared" si="1"/>
        <v>93.1637205750705</v>
      </c>
    </row>
    <row r="18" spans="1:6" ht="12.75">
      <c r="A18" s="12" t="s">
        <v>12</v>
      </c>
      <c r="B18" s="22">
        <v>743.44</v>
      </c>
      <c r="C18" s="22">
        <v>743.44</v>
      </c>
      <c r="D18" s="11">
        <v>1281.28</v>
      </c>
      <c r="E18" s="11">
        <f t="shared" si="0"/>
        <v>537.8399999999999</v>
      </c>
      <c r="F18" s="13">
        <f t="shared" si="1"/>
        <v>172.34477563757667</v>
      </c>
    </row>
    <row r="19" spans="1:6" ht="25.5">
      <c r="A19" s="10" t="s">
        <v>13</v>
      </c>
      <c r="B19" s="11">
        <v>676.66</v>
      </c>
      <c r="C19" s="11">
        <v>676.66</v>
      </c>
      <c r="D19" s="11">
        <v>820.17</v>
      </c>
      <c r="E19" s="11">
        <f t="shared" si="0"/>
        <v>143.51</v>
      </c>
      <c r="F19" s="13">
        <f t="shared" si="1"/>
        <v>121.2085833357964</v>
      </c>
    </row>
    <row r="20" spans="1:6" ht="12.75">
      <c r="A20" s="10" t="s">
        <v>14</v>
      </c>
      <c r="B20" s="11">
        <v>1781.37</v>
      </c>
      <c r="C20" s="11">
        <v>1781.37</v>
      </c>
      <c r="D20" s="11">
        <v>1852.4</v>
      </c>
      <c r="E20" s="11">
        <f t="shared" si="0"/>
        <v>71.0300000000002</v>
      </c>
      <c r="F20" s="13">
        <f t="shared" si="1"/>
        <v>103.98738049927864</v>
      </c>
    </row>
    <row r="21" spans="1:6" ht="12.75">
      <c r="A21" s="10" t="s">
        <v>15</v>
      </c>
      <c r="B21" s="11">
        <v>1035.11</v>
      </c>
      <c r="C21" s="11">
        <v>1035.11</v>
      </c>
      <c r="D21" s="11">
        <v>1283.91</v>
      </c>
      <c r="E21" s="11">
        <f t="shared" si="0"/>
        <v>248.80000000000018</v>
      </c>
      <c r="F21" s="13">
        <f t="shared" si="1"/>
        <v>124.03609278240961</v>
      </c>
    </row>
    <row r="22" spans="1:6" ht="12.75">
      <c r="A22" s="10" t="s">
        <v>16</v>
      </c>
      <c r="B22" s="11">
        <v>3422.51</v>
      </c>
      <c r="C22" s="11">
        <v>3422.51</v>
      </c>
      <c r="D22" s="11">
        <v>1791.98</v>
      </c>
      <c r="E22" s="11">
        <f t="shared" si="0"/>
        <v>-1630.5300000000002</v>
      </c>
      <c r="F22" s="13">
        <f t="shared" si="1"/>
        <v>52.35864906165359</v>
      </c>
    </row>
    <row r="23" spans="1:6" ht="12.75">
      <c r="A23" s="10" t="s">
        <v>19</v>
      </c>
      <c r="B23" s="11">
        <v>4326.19</v>
      </c>
      <c r="C23" s="11">
        <v>4326.19</v>
      </c>
      <c r="D23" s="11">
        <v>5665.19</v>
      </c>
      <c r="E23" s="11">
        <f t="shared" si="0"/>
        <v>1339</v>
      </c>
      <c r="F23" s="13">
        <f t="shared" si="1"/>
        <v>130.95102156863197</v>
      </c>
    </row>
    <row r="24" spans="1:6" ht="12.75">
      <c r="A24" s="10" t="s">
        <v>47</v>
      </c>
      <c r="B24" s="11">
        <v>0</v>
      </c>
      <c r="C24" s="11">
        <v>0</v>
      </c>
      <c r="D24" s="11">
        <v>3.56</v>
      </c>
      <c r="E24" s="11">
        <f t="shared" si="0"/>
        <v>3.56</v>
      </c>
      <c r="F24" s="13"/>
    </row>
    <row r="25" spans="1:6" ht="12.75">
      <c r="A25" s="9" t="s">
        <v>21</v>
      </c>
      <c r="B25" s="4">
        <v>745487.48</v>
      </c>
      <c r="C25" s="4">
        <v>745487.48</v>
      </c>
      <c r="D25" s="4">
        <v>736270.37</v>
      </c>
      <c r="E25" s="4">
        <f>D25-C25</f>
        <v>-9217.109999999986</v>
      </c>
      <c r="F25" s="7">
        <f>D25/C25*100</f>
        <v>98.76361303881322</v>
      </c>
    </row>
    <row r="26" spans="1:6" ht="12.75">
      <c r="A26" s="10" t="s">
        <v>34</v>
      </c>
      <c r="B26" s="11">
        <v>139057.3</v>
      </c>
      <c r="C26" s="11">
        <v>139057.3</v>
      </c>
      <c r="D26" s="11">
        <v>139057.3</v>
      </c>
      <c r="E26" s="11">
        <f>D26-C26</f>
        <v>0</v>
      </c>
      <c r="F26" s="13">
        <f>D26/C26*100</f>
        <v>100</v>
      </c>
    </row>
    <row r="27" spans="1:6" ht="12.75">
      <c r="A27" s="3" t="s">
        <v>4</v>
      </c>
      <c r="B27" s="21">
        <f>SUM(B28:B39)</f>
        <v>970858.9299999998</v>
      </c>
      <c r="C27" s="21">
        <f>SUM(C28:C39)</f>
        <v>970858.9299999998</v>
      </c>
      <c r="D27" s="21">
        <f>SUM(D28:D39)</f>
        <v>905232.49</v>
      </c>
      <c r="E27" s="5">
        <f>D27-C27</f>
        <v>-65626.43999999983</v>
      </c>
      <c r="F27" s="7">
        <f>D27/C27*100</f>
        <v>93.24037324351544</v>
      </c>
    </row>
    <row r="28" spans="1:6" ht="12.75">
      <c r="A28" s="15" t="s">
        <v>22</v>
      </c>
      <c r="B28" s="20">
        <v>99799.22</v>
      </c>
      <c r="C28" s="20">
        <v>99799.22</v>
      </c>
      <c r="D28" s="20">
        <v>97258.89</v>
      </c>
      <c r="E28" s="11">
        <f aca="true" t="shared" si="2" ref="E28:E39">D28-C28</f>
        <v>-2540.3300000000017</v>
      </c>
      <c r="F28" s="13">
        <f>D28/C28*100</f>
        <v>97.45455926409043</v>
      </c>
    </row>
    <row r="29" spans="1:6" ht="25.5">
      <c r="A29" s="15" t="s">
        <v>23</v>
      </c>
      <c r="B29" s="20">
        <v>3202.75</v>
      </c>
      <c r="C29" s="20">
        <v>3202.75</v>
      </c>
      <c r="D29" s="20">
        <v>3030</v>
      </c>
      <c r="E29" s="11">
        <f t="shared" si="2"/>
        <v>-172.75</v>
      </c>
      <c r="F29" s="13">
        <f aca="true" t="shared" si="3" ref="F29:F39">D29/C29*100</f>
        <v>94.60619779876669</v>
      </c>
    </row>
    <row r="30" spans="1:6" ht="12.75">
      <c r="A30" s="15" t="s">
        <v>24</v>
      </c>
      <c r="B30" s="20">
        <v>73081.23</v>
      </c>
      <c r="C30" s="20">
        <v>73081.23</v>
      </c>
      <c r="D30" s="20">
        <v>65332.04</v>
      </c>
      <c r="E30" s="11">
        <f t="shared" si="2"/>
        <v>-7749.189999999995</v>
      </c>
      <c r="F30" s="13">
        <f t="shared" si="3"/>
        <v>89.39647020171938</v>
      </c>
    </row>
    <row r="31" spans="1:6" ht="12.75">
      <c r="A31" s="15" t="s">
        <v>25</v>
      </c>
      <c r="B31" s="20">
        <v>93681.41</v>
      </c>
      <c r="C31" s="20">
        <v>93681.41</v>
      </c>
      <c r="D31" s="20">
        <v>79524.4</v>
      </c>
      <c r="E31" s="11">
        <f t="shared" si="2"/>
        <v>-14157.01000000001</v>
      </c>
      <c r="F31" s="13">
        <f t="shared" si="3"/>
        <v>84.88813308851778</v>
      </c>
    </row>
    <row r="32" spans="1:6" ht="12.75">
      <c r="A32" s="15" t="s">
        <v>49</v>
      </c>
      <c r="B32" s="20">
        <v>126</v>
      </c>
      <c r="C32" s="20">
        <v>126</v>
      </c>
      <c r="D32" s="20">
        <v>126</v>
      </c>
      <c r="E32" s="11">
        <f t="shared" si="2"/>
        <v>0</v>
      </c>
      <c r="F32" s="13"/>
    </row>
    <row r="33" spans="1:6" ht="12.75" customHeight="1">
      <c r="A33" s="15" t="s">
        <v>26</v>
      </c>
      <c r="B33" s="20">
        <v>541163.94</v>
      </c>
      <c r="C33" s="20">
        <v>541163.94</v>
      </c>
      <c r="D33" s="20">
        <v>511172.52</v>
      </c>
      <c r="E33" s="11">
        <f t="shared" si="2"/>
        <v>-29991.419999999925</v>
      </c>
      <c r="F33" s="13">
        <f t="shared" si="3"/>
        <v>94.45797885202774</v>
      </c>
    </row>
    <row r="34" spans="1:6" ht="12.75" customHeight="1">
      <c r="A34" s="15" t="s">
        <v>27</v>
      </c>
      <c r="B34" s="20">
        <v>33143.74</v>
      </c>
      <c r="C34" s="20">
        <v>33143.74</v>
      </c>
      <c r="D34" s="20">
        <v>33087.24</v>
      </c>
      <c r="E34" s="11">
        <f t="shared" si="2"/>
        <v>-56.5</v>
      </c>
      <c r="F34" s="13">
        <f t="shared" si="3"/>
        <v>99.82953040302634</v>
      </c>
    </row>
    <row r="35" spans="1:6" ht="12.75" customHeight="1">
      <c r="A35" s="15" t="s">
        <v>28</v>
      </c>
      <c r="B35" s="20">
        <v>665.85</v>
      </c>
      <c r="C35" s="20">
        <v>665.85</v>
      </c>
      <c r="D35" s="20">
        <v>665.85</v>
      </c>
      <c r="E35" s="11">
        <f t="shared" si="2"/>
        <v>0</v>
      </c>
      <c r="F35" s="13">
        <f t="shared" si="3"/>
        <v>100</v>
      </c>
    </row>
    <row r="36" spans="1:6" ht="12.75" customHeight="1">
      <c r="A36" s="15" t="s">
        <v>29</v>
      </c>
      <c r="B36" s="20">
        <v>62976.48</v>
      </c>
      <c r="C36" s="20">
        <v>62976.48</v>
      </c>
      <c r="D36" s="20">
        <v>55547.92</v>
      </c>
      <c r="E36" s="11">
        <f t="shared" si="2"/>
        <v>-7428.560000000005</v>
      </c>
      <c r="F36" s="13">
        <f t="shared" si="3"/>
        <v>88.20423116693725</v>
      </c>
    </row>
    <row r="37" spans="1:6" ht="12.75" customHeight="1">
      <c r="A37" s="15" t="s">
        <v>30</v>
      </c>
      <c r="B37" s="20">
        <v>7692.44</v>
      </c>
      <c r="C37" s="20">
        <v>7692.44</v>
      </c>
      <c r="D37" s="20">
        <v>7528.68</v>
      </c>
      <c r="E37" s="11">
        <f t="shared" si="2"/>
        <v>-163.7599999999993</v>
      </c>
      <c r="F37" s="13">
        <f t="shared" si="3"/>
        <v>97.87115661610622</v>
      </c>
    </row>
    <row r="38" spans="1:6" ht="12.75" customHeight="1">
      <c r="A38" s="15" t="s">
        <v>46</v>
      </c>
      <c r="B38" s="20">
        <v>0</v>
      </c>
      <c r="C38" s="20">
        <v>0</v>
      </c>
      <c r="D38" s="20">
        <v>0</v>
      </c>
      <c r="E38" s="11">
        <f t="shared" si="2"/>
        <v>0</v>
      </c>
      <c r="F38" s="13"/>
    </row>
    <row r="39" spans="1:6" ht="12.75">
      <c r="A39" s="15" t="s">
        <v>31</v>
      </c>
      <c r="B39" s="20">
        <v>55325.87</v>
      </c>
      <c r="C39" s="20">
        <v>55325.87</v>
      </c>
      <c r="D39" s="20">
        <v>51958.95</v>
      </c>
      <c r="E39" s="11">
        <f t="shared" si="2"/>
        <v>-3366.9200000000055</v>
      </c>
      <c r="F39" s="13">
        <f t="shared" si="3"/>
        <v>93.91438399432307</v>
      </c>
    </row>
    <row r="40" spans="1:6" ht="12.75" customHeight="1">
      <c r="A40" s="6" t="s">
        <v>32</v>
      </c>
      <c r="B40" s="8">
        <f>B7-B27</f>
        <v>-9574.239999999874</v>
      </c>
      <c r="C40" s="8">
        <f>C7-C27</f>
        <v>-9574.239999999874</v>
      </c>
      <c r="D40" s="8">
        <f>D7-D27</f>
        <v>40336.75</v>
      </c>
      <c r="E40" s="4"/>
      <c r="F40" s="7"/>
    </row>
    <row r="41" spans="1:6" ht="24">
      <c r="A41" s="6" t="s">
        <v>5</v>
      </c>
      <c r="B41" s="8">
        <f>B42+B43+B44</f>
        <v>9574.24</v>
      </c>
      <c r="C41" s="8">
        <f>C42+C43+C44</f>
        <v>9574.24</v>
      </c>
      <c r="D41" s="8">
        <f>D42+D43+D44</f>
        <v>-40336.75</v>
      </c>
      <c r="E41" s="4"/>
      <c r="F41" s="7"/>
    </row>
    <row r="42" spans="1:6" ht="12.75" customHeight="1">
      <c r="A42" s="15" t="s">
        <v>17</v>
      </c>
      <c r="B42" s="14">
        <v>0</v>
      </c>
      <c r="C42" s="14">
        <v>0</v>
      </c>
      <c r="D42" s="17">
        <v>0</v>
      </c>
      <c r="E42" s="11"/>
      <c r="F42" s="13"/>
    </row>
    <row r="43" spans="1:6" ht="12.75" customHeight="1">
      <c r="A43" s="15" t="s">
        <v>33</v>
      </c>
      <c r="B43" s="14">
        <v>0</v>
      </c>
      <c r="C43" s="14">
        <v>0</v>
      </c>
      <c r="D43" s="17">
        <v>0</v>
      </c>
      <c r="E43" s="11"/>
      <c r="F43" s="13"/>
    </row>
    <row r="44" spans="1:6" ht="12.75" customHeight="1">
      <c r="A44" s="15" t="s">
        <v>52</v>
      </c>
      <c r="B44" s="14">
        <v>9574.24</v>
      </c>
      <c r="C44" s="14">
        <v>9574.24</v>
      </c>
      <c r="D44" s="17">
        <v>-40336.75</v>
      </c>
      <c r="E44" s="11"/>
      <c r="F44" s="13"/>
    </row>
  </sheetData>
  <sheetProtection/>
  <mergeCells count="4">
    <mergeCell ref="A4:F4"/>
    <mergeCell ref="A3:F3"/>
    <mergeCell ref="A1:F1"/>
    <mergeCell ref="A2:F2"/>
  </mergeCells>
  <printOptions/>
  <pageMargins left="0.35433070866141736" right="0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DOHFAU3</cp:lastModifiedBy>
  <cp:lastPrinted>2016-05-17T09:35:55Z</cp:lastPrinted>
  <dcterms:created xsi:type="dcterms:W3CDTF">2002-03-11T10:22:12Z</dcterms:created>
  <dcterms:modified xsi:type="dcterms:W3CDTF">2020-01-23T06:09:17Z</dcterms:modified>
  <cp:category/>
  <cp:version/>
  <cp:contentType/>
  <cp:contentStatus/>
</cp:coreProperties>
</file>